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ko\Desktop\BYT Krizové centrum\"/>
    </mc:Choice>
  </mc:AlternateContent>
  <bookViews>
    <workbookView xWindow="0" yWindow="0" windowWidth="20490" windowHeight="6420" activeTab="3"/>
  </bookViews>
  <sheets>
    <sheet name="Pokyny pro vyplnění" sheetId="11" r:id="rId1"/>
    <sheet name="Stavba" sheetId="1" r:id="rId2"/>
    <sheet name="VzorPolozky" sheetId="10" state="hidden" r:id="rId3"/>
    <sheet name="01 013.01_2019_2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'01 013.01_2019_22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'01 013.01_2019_22 Pol'!$A$1:$Y$617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48" i="12" l="1"/>
  <c r="BA431" i="12"/>
  <c r="BA412" i="12"/>
  <c r="BA392" i="12"/>
  <c r="BA105" i="12"/>
  <c r="BA71" i="12"/>
  <c r="BA46" i="12"/>
  <c r="BA3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18" i="12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32" i="12"/>
  <c r="M32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5" i="12"/>
  <c r="M45" i="12" s="1"/>
  <c r="I45" i="12"/>
  <c r="K45" i="12"/>
  <c r="O45" i="12"/>
  <c r="Q45" i="12"/>
  <c r="V45" i="12"/>
  <c r="G50" i="12"/>
  <c r="M50" i="12" s="1"/>
  <c r="I50" i="12"/>
  <c r="K50" i="12"/>
  <c r="O50" i="12"/>
  <c r="Q50" i="12"/>
  <c r="V50" i="12"/>
  <c r="G54" i="12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G62" i="12"/>
  <c r="M62" i="12" s="1"/>
  <c r="I62" i="12"/>
  <c r="K62" i="12"/>
  <c r="O62" i="12"/>
  <c r="Q62" i="12"/>
  <c r="V62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4" i="12"/>
  <c r="M74" i="12" s="1"/>
  <c r="I74" i="12"/>
  <c r="K74" i="12"/>
  <c r="O74" i="12"/>
  <c r="Q74" i="12"/>
  <c r="V74" i="12"/>
  <c r="G78" i="12"/>
  <c r="G77" i="12" s="1"/>
  <c r="I58" i="1" s="1"/>
  <c r="I78" i="12"/>
  <c r="I77" i="12" s="1"/>
  <c r="K78" i="12"/>
  <c r="K77" i="12" s="1"/>
  <c r="O78" i="12"/>
  <c r="O77" i="12" s="1"/>
  <c r="Q78" i="12"/>
  <c r="Q77" i="12" s="1"/>
  <c r="V78" i="12"/>
  <c r="V77" i="12" s="1"/>
  <c r="G82" i="12"/>
  <c r="M82" i="12" s="1"/>
  <c r="I82" i="12"/>
  <c r="K82" i="12"/>
  <c r="O82" i="12"/>
  <c r="Q82" i="12"/>
  <c r="V82" i="12"/>
  <c r="G85" i="12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104" i="12"/>
  <c r="M104" i="12" s="1"/>
  <c r="I104" i="12"/>
  <c r="K104" i="12"/>
  <c r="O104" i="12"/>
  <c r="Q104" i="12"/>
  <c r="V104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5" i="12"/>
  <c r="M115" i="12" s="1"/>
  <c r="I115" i="12"/>
  <c r="K115" i="12"/>
  <c r="O115" i="12"/>
  <c r="Q115" i="12"/>
  <c r="V115" i="12"/>
  <c r="G119" i="12"/>
  <c r="I119" i="12"/>
  <c r="K119" i="12"/>
  <c r="O119" i="12"/>
  <c r="Q119" i="12"/>
  <c r="V119" i="12"/>
  <c r="G123" i="12"/>
  <c r="M123" i="12" s="1"/>
  <c r="I123" i="12"/>
  <c r="K123" i="12"/>
  <c r="O123" i="12"/>
  <c r="Q123" i="12"/>
  <c r="V123" i="12"/>
  <c r="G128" i="12"/>
  <c r="M128" i="12" s="1"/>
  <c r="M127" i="12" s="1"/>
  <c r="I128" i="12"/>
  <c r="I127" i="12" s="1"/>
  <c r="K128" i="12"/>
  <c r="K127" i="12" s="1"/>
  <c r="O128" i="12"/>
  <c r="O127" i="12" s="1"/>
  <c r="Q128" i="12"/>
  <c r="Q127" i="12" s="1"/>
  <c r="V128" i="12"/>
  <c r="V127" i="12" s="1"/>
  <c r="G132" i="12"/>
  <c r="M132" i="12" s="1"/>
  <c r="I132" i="12"/>
  <c r="K132" i="12"/>
  <c r="O132" i="12"/>
  <c r="Q132" i="12"/>
  <c r="V132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3" i="12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8" i="12"/>
  <c r="M168" i="12" s="1"/>
  <c r="I168" i="12"/>
  <c r="K168" i="12"/>
  <c r="O168" i="12"/>
  <c r="Q168" i="12"/>
  <c r="V168" i="12"/>
  <c r="G171" i="12"/>
  <c r="M171" i="12" s="1"/>
  <c r="I171" i="12"/>
  <c r="K171" i="12"/>
  <c r="O171" i="12"/>
  <c r="Q171" i="12"/>
  <c r="V171" i="12"/>
  <c r="G175" i="12"/>
  <c r="M175" i="12" s="1"/>
  <c r="I175" i="12"/>
  <c r="K175" i="12"/>
  <c r="O175" i="12"/>
  <c r="Q175" i="12"/>
  <c r="V175" i="12"/>
  <c r="G177" i="12"/>
  <c r="I177" i="12"/>
  <c r="K177" i="12"/>
  <c r="O177" i="12"/>
  <c r="Q177" i="12"/>
  <c r="V177" i="12"/>
  <c r="G181" i="12"/>
  <c r="M181" i="12" s="1"/>
  <c r="I181" i="12"/>
  <c r="K181" i="12"/>
  <c r="O181" i="12"/>
  <c r="Q181" i="12"/>
  <c r="V181" i="12"/>
  <c r="G185" i="12"/>
  <c r="M185" i="12" s="1"/>
  <c r="I185" i="12"/>
  <c r="K185" i="12"/>
  <c r="O185" i="12"/>
  <c r="Q185" i="12"/>
  <c r="V185" i="12"/>
  <c r="G189" i="12"/>
  <c r="M189" i="12" s="1"/>
  <c r="I189" i="12"/>
  <c r="K189" i="12"/>
  <c r="O189" i="12"/>
  <c r="Q189" i="12"/>
  <c r="V189" i="12"/>
  <c r="G192" i="12"/>
  <c r="M192" i="12" s="1"/>
  <c r="I192" i="12"/>
  <c r="K192" i="12"/>
  <c r="O192" i="12"/>
  <c r="Q192" i="12"/>
  <c r="V192" i="12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5" i="12"/>
  <c r="M205" i="12" s="1"/>
  <c r="I205" i="12"/>
  <c r="K205" i="12"/>
  <c r="O205" i="12"/>
  <c r="Q205" i="12"/>
  <c r="V205" i="12"/>
  <c r="G209" i="12"/>
  <c r="M209" i="12" s="1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4" i="12"/>
  <c r="M244" i="12" s="1"/>
  <c r="I244" i="12"/>
  <c r="K244" i="12"/>
  <c r="O244" i="12"/>
  <c r="Q244" i="12"/>
  <c r="V244" i="12"/>
  <c r="G247" i="12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54" i="12"/>
  <c r="M254" i="12" s="1"/>
  <c r="I254" i="12"/>
  <c r="K254" i="12"/>
  <c r="O254" i="12"/>
  <c r="Q254" i="12"/>
  <c r="V254" i="12"/>
  <c r="G256" i="12"/>
  <c r="I256" i="12"/>
  <c r="K256" i="12"/>
  <c r="O256" i="12"/>
  <c r="Q256" i="12"/>
  <c r="V256" i="12"/>
  <c r="G259" i="12"/>
  <c r="M259" i="12" s="1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I273" i="12"/>
  <c r="K273" i="12"/>
  <c r="M273" i="12"/>
  <c r="O273" i="12"/>
  <c r="Q273" i="12"/>
  <c r="V273" i="12"/>
  <c r="G277" i="12"/>
  <c r="M277" i="12" s="1"/>
  <c r="I277" i="12"/>
  <c r="K277" i="12"/>
  <c r="O277" i="12"/>
  <c r="Q277" i="12"/>
  <c r="V277" i="12"/>
  <c r="G287" i="12"/>
  <c r="M287" i="12" s="1"/>
  <c r="I287" i="12"/>
  <c r="K287" i="12"/>
  <c r="O287" i="12"/>
  <c r="Q287" i="12"/>
  <c r="V287" i="12"/>
  <c r="G292" i="12"/>
  <c r="M292" i="12" s="1"/>
  <c r="I292" i="12"/>
  <c r="K292" i="12"/>
  <c r="O292" i="12"/>
  <c r="Q292" i="12"/>
  <c r="V292" i="12"/>
  <c r="G295" i="12"/>
  <c r="M295" i="12" s="1"/>
  <c r="I295" i="12"/>
  <c r="K295" i="12"/>
  <c r="O295" i="12"/>
  <c r="Q295" i="12"/>
  <c r="V295" i="12"/>
  <c r="G300" i="12"/>
  <c r="M300" i="12" s="1"/>
  <c r="I300" i="12"/>
  <c r="K300" i="12"/>
  <c r="O300" i="12"/>
  <c r="Q300" i="12"/>
  <c r="V300" i="12"/>
  <c r="G304" i="12"/>
  <c r="M304" i="12" s="1"/>
  <c r="I304" i="12"/>
  <c r="K304" i="12"/>
  <c r="O304" i="12"/>
  <c r="Q304" i="12"/>
  <c r="V304" i="12"/>
  <c r="G307" i="12"/>
  <c r="M307" i="12" s="1"/>
  <c r="I307" i="12"/>
  <c r="K307" i="12"/>
  <c r="O307" i="12"/>
  <c r="Q307" i="12"/>
  <c r="V307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7" i="12"/>
  <c r="M317" i="12" s="1"/>
  <c r="I317" i="12"/>
  <c r="K317" i="12"/>
  <c r="O317" i="12"/>
  <c r="Q317" i="12"/>
  <c r="V317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4" i="12"/>
  <c r="M334" i="12" s="1"/>
  <c r="I334" i="12"/>
  <c r="K334" i="12"/>
  <c r="O334" i="12"/>
  <c r="Q334" i="12"/>
  <c r="V334" i="12"/>
  <c r="G337" i="12"/>
  <c r="M337" i="12" s="1"/>
  <c r="I337" i="12"/>
  <c r="K337" i="12"/>
  <c r="O337" i="12"/>
  <c r="Q337" i="12"/>
  <c r="V337" i="12"/>
  <c r="G342" i="12"/>
  <c r="M342" i="12" s="1"/>
  <c r="I342" i="12"/>
  <c r="K342" i="12"/>
  <c r="O342" i="12"/>
  <c r="Q342" i="12"/>
  <c r="V342" i="12"/>
  <c r="G345" i="12"/>
  <c r="M345" i="12" s="1"/>
  <c r="I345" i="12"/>
  <c r="K345" i="12"/>
  <c r="O345" i="12"/>
  <c r="Q345" i="12"/>
  <c r="V345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5" i="12"/>
  <c r="I355" i="12"/>
  <c r="K355" i="12"/>
  <c r="O355" i="12"/>
  <c r="Q355" i="12"/>
  <c r="V355" i="12"/>
  <c r="G358" i="12"/>
  <c r="M358" i="12" s="1"/>
  <c r="I358" i="12"/>
  <c r="K358" i="12"/>
  <c r="O358" i="12"/>
  <c r="Q358" i="12"/>
  <c r="V358" i="12"/>
  <c r="G362" i="12"/>
  <c r="M362" i="12" s="1"/>
  <c r="I362" i="12"/>
  <c r="K362" i="12"/>
  <c r="O362" i="12"/>
  <c r="Q362" i="12"/>
  <c r="V362" i="12"/>
  <c r="G369" i="12"/>
  <c r="I369" i="12"/>
  <c r="K369" i="12"/>
  <c r="O369" i="12"/>
  <c r="Q369" i="12"/>
  <c r="V369" i="12"/>
  <c r="G375" i="12"/>
  <c r="M375" i="12" s="1"/>
  <c r="I375" i="12"/>
  <c r="K375" i="12"/>
  <c r="O375" i="12"/>
  <c r="Q375" i="12"/>
  <c r="V375" i="12"/>
  <c r="G378" i="12"/>
  <c r="M378" i="12" s="1"/>
  <c r="I378" i="12"/>
  <c r="K378" i="12"/>
  <c r="O378" i="12"/>
  <c r="Q378" i="12"/>
  <c r="V378" i="12"/>
  <c r="G388" i="12"/>
  <c r="M388" i="12" s="1"/>
  <c r="I388" i="12"/>
  <c r="K388" i="12"/>
  <c r="O388" i="12"/>
  <c r="Q388" i="12"/>
  <c r="V388" i="12"/>
  <c r="G391" i="12"/>
  <c r="M391" i="12" s="1"/>
  <c r="I391" i="12"/>
  <c r="K391" i="12"/>
  <c r="O391" i="12"/>
  <c r="Q391" i="12"/>
  <c r="V391" i="12"/>
  <c r="G400" i="12"/>
  <c r="M400" i="12" s="1"/>
  <c r="I400" i="12"/>
  <c r="K400" i="12"/>
  <c r="O400" i="12"/>
  <c r="Q400" i="12"/>
  <c r="V400" i="12"/>
  <c r="G404" i="12"/>
  <c r="M404" i="12" s="1"/>
  <c r="I404" i="12"/>
  <c r="K404" i="12"/>
  <c r="O404" i="12"/>
  <c r="Q404" i="12"/>
  <c r="V404" i="12"/>
  <c r="G408" i="12"/>
  <c r="I408" i="12"/>
  <c r="K408" i="12"/>
  <c r="O408" i="12"/>
  <c r="Q408" i="12"/>
  <c r="V408" i="12"/>
  <c r="G411" i="12"/>
  <c r="M411" i="12" s="1"/>
  <c r="I411" i="12"/>
  <c r="K411" i="12"/>
  <c r="O411" i="12"/>
  <c r="Q411" i="12"/>
  <c r="V411" i="12"/>
  <c r="G415" i="12"/>
  <c r="M415" i="12" s="1"/>
  <c r="I415" i="12"/>
  <c r="K415" i="12"/>
  <c r="O415" i="12"/>
  <c r="Q415" i="12"/>
  <c r="V415" i="12"/>
  <c r="G418" i="12"/>
  <c r="I418" i="12"/>
  <c r="K418" i="12"/>
  <c r="O418" i="12"/>
  <c r="Q418" i="12"/>
  <c r="V418" i="12"/>
  <c r="G421" i="12"/>
  <c r="M421" i="12" s="1"/>
  <c r="I421" i="12"/>
  <c r="K421" i="12"/>
  <c r="O421" i="12"/>
  <c r="Q421" i="12"/>
  <c r="V421" i="12"/>
  <c r="G425" i="12"/>
  <c r="M425" i="12" s="1"/>
  <c r="I425" i="12"/>
  <c r="K425" i="12"/>
  <c r="O425" i="12"/>
  <c r="Q425" i="12"/>
  <c r="V425" i="12"/>
  <c r="G430" i="12"/>
  <c r="M430" i="12" s="1"/>
  <c r="I430" i="12"/>
  <c r="K430" i="12"/>
  <c r="O430" i="12"/>
  <c r="Q430" i="12"/>
  <c r="V430" i="12"/>
  <c r="G435" i="12"/>
  <c r="I435" i="12"/>
  <c r="K435" i="12"/>
  <c r="O435" i="12"/>
  <c r="Q435" i="12"/>
  <c r="V435" i="12"/>
  <c r="G444" i="12"/>
  <c r="M444" i="12" s="1"/>
  <c r="I444" i="12"/>
  <c r="K444" i="12"/>
  <c r="O444" i="12"/>
  <c r="Q444" i="12"/>
  <c r="V444" i="12"/>
  <c r="G447" i="12"/>
  <c r="M447" i="12" s="1"/>
  <c r="I447" i="12"/>
  <c r="K447" i="12"/>
  <c r="O447" i="12"/>
  <c r="Q447" i="12"/>
  <c r="V447" i="12"/>
  <c r="G458" i="12"/>
  <c r="M458" i="12" s="1"/>
  <c r="I458" i="12"/>
  <c r="K458" i="12"/>
  <c r="O458" i="12"/>
  <c r="Q458" i="12"/>
  <c r="V458" i="12"/>
  <c r="G461" i="12"/>
  <c r="M461" i="12" s="1"/>
  <c r="I461" i="12"/>
  <c r="K461" i="12"/>
  <c r="O461" i="12"/>
  <c r="Q461" i="12"/>
  <c r="V461" i="12"/>
  <c r="G465" i="12"/>
  <c r="M465" i="12" s="1"/>
  <c r="I465" i="12"/>
  <c r="K465" i="12"/>
  <c r="O465" i="12"/>
  <c r="Q465" i="12"/>
  <c r="V465" i="12"/>
  <c r="G468" i="12"/>
  <c r="M468" i="12" s="1"/>
  <c r="I468" i="12"/>
  <c r="K468" i="12"/>
  <c r="O468" i="12"/>
  <c r="Q468" i="12"/>
  <c r="V468" i="12"/>
  <c r="G474" i="12"/>
  <c r="M474" i="12" s="1"/>
  <c r="I474" i="12"/>
  <c r="K474" i="12"/>
  <c r="O474" i="12"/>
  <c r="Q474" i="12"/>
  <c r="V474" i="12"/>
  <c r="G476" i="12"/>
  <c r="M476" i="12" s="1"/>
  <c r="I476" i="12"/>
  <c r="K476" i="12"/>
  <c r="O476" i="12"/>
  <c r="Q476" i="12"/>
  <c r="V476" i="12"/>
  <c r="G478" i="12"/>
  <c r="I478" i="12"/>
  <c r="K478" i="12"/>
  <c r="O478" i="12"/>
  <c r="Q478" i="12"/>
  <c r="V478" i="12"/>
  <c r="G480" i="12"/>
  <c r="M480" i="12" s="1"/>
  <c r="I480" i="12"/>
  <c r="K480" i="12"/>
  <c r="O480" i="12"/>
  <c r="Q480" i="12"/>
  <c r="V480" i="12"/>
  <c r="G482" i="12"/>
  <c r="M482" i="12" s="1"/>
  <c r="I482" i="12"/>
  <c r="K482" i="12"/>
  <c r="O482" i="12"/>
  <c r="Q482" i="12"/>
  <c r="V482" i="12"/>
  <c r="G484" i="12"/>
  <c r="M484" i="12" s="1"/>
  <c r="I484" i="12"/>
  <c r="K484" i="12"/>
  <c r="O484" i="12"/>
  <c r="Q484" i="12"/>
  <c r="V484" i="12"/>
  <c r="G487" i="12"/>
  <c r="M487" i="12" s="1"/>
  <c r="I487" i="12"/>
  <c r="K487" i="12"/>
  <c r="O487" i="12"/>
  <c r="Q487" i="12"/>
  <c r="V487" i="12"/>
  <c r="G492" i="12"/>
  <c r="M492" i="12" s="1"/>
  <c r="I492" i="12"/>
  <c r="K492" i="12"/>
  <c r="O492" i="12"/>
  <c r="Q492" i="12"/>
  <c r="V492" i="12"/>
  <c r="G496" i="12"/>
  <c r="M496" i="12" s="1"/>
  <c r="I496" i="12"/>
  <c r="K496" i="12"/>
  <c r="O496" i="12"/>
  <c r="Q496" i="12"/>
  <c r="V496" i="12"/>
  <c r="G499" i="12"/>
  <c r="M499" i="12" s="1"/>
  <c r="I499" i="12"/>
  <c r="K499" i="12"/>
  <c r="O499" i="12"/>
  <c r="Q499" i="12"/>
  <c r="V499" i="12"/>
  <c r="G503" i="12"/>
  <c r="M503" i="12" s="1"/>
  <c r="I503" i="12"/>
  <c r="K503" i="12"/>
  <c r="O503" i="12"/>
  <c r="Q503" i="12"/>
  <c r="V503" i="12"/>
  <c r="G505" i="12"/>
  <c r="M505" i="12" s="1"/>
  <c r="I505" i="12"/>
  <c r="K505" i="12"/>
  <c r="O505" i="12"/>
  <c r="Q505" i="12"/>
  <c r="V505" i="12"/>
  <c r="G507" i="12"/>
  <c r="M507" i="12" s="1"/>
  <c r="I507" i="12"/>
  <c r="K507" i="12"/>
  <c r="O507" i="12"/>
  <c r="Q507" i="12"/>
  <c r="V507" i="12"/>
  <c r="G511" i="12"/>
  <c r="M511" i="12" s="1"/>
  <c r="I511" i="12"/>
  <c r="K511" i="12"/>
  <c r="O511" i="12"/>
  <c r="Q511" i="12"/>
  <c r="V511" i="12"/>
  <c r="G513" i="12"/>
  <c r="M513" i="12" s="1"/>
  <c r="I513" i="12"/>
  <c r="K513" i="12"/>
  <c r="O513" i="12"/>
  <c r="Q513" i="12"/>
  <c r="V513" i="12"/>
  <c r="G515" i="12"/>
  <c r="M515" i="12" s="1"/>
  <c r="I515" i="12"/>
  <c r="K515" i="12"/>
  <c r="O515" i="12"/>
  <c r="Q515" i="12"/>
  <c r="V515" i="12"/>
  <c r="G517" i="12"/>
  <c r="M517" i="12" s="1"/>
  <c r="I517" i="12"/>
  <c r="K517" i="12"/>
  <c r="O517" i="12"/>
  <c r="Q517" i="12"/>
  <c r="V517" i="12"/>
  <c r="G519" i="12"/>
  <c r="M519" i="12" s="1"/>
  <c r="I519" i="12"/>
  <c r="K519" i="12"/>
  <c r="O519" i="12"/>
  <c r="Q519" i="12"/>
  <c r="V519" i="12"/>
  <c r="G527" i="12"/>
  <c r="M527" i="12" s="1"/>
  <c r="I527" i="12"/>
  <c r="K527" i="12"/>
  <c r="O527" i="12"/>
  <c r="Q527" i="12"/>
  <c r="V527" i="12"/>
  <c r="G530" i="12"/>
  <c r="M530" i="12" s="1"/>
  <c r="I530" i="12"/>
  <c r="K530" i="12"/>
  <c r="O530" i="12"/>
  <c r="Q530" i="12"/>
  <c r="V530" i="12"/>
  <c r="G532" i="12"/>
  <c r="M532" i="12" s="1"/>
  <c r="I532" i="12"/>
  <c r="K532" i="12"/>
  <c r="O532" i="12"/>
  <c r="Q532" i="12"/>
  <c r="V532" i="12"/>
  <c r="G534" i="12"/>
  <c r="M534" i="12" s="1"/>
  <c r="I534" i="12"/>
  <c r="K534" i="12"/>
  <c r="O534" i="12"/>
  <c r="Q534" i="12"/>
  <c r="V534" i="12"/>
  <c r="G536" i="12"/>
  <c r="M536" i="12" s="1"/>
  <c r="I536" i="12"/>
  <c r="K536" i="12"/>
  <c r="O536" i="12"/>
  <c r="Q536" i="12"/>
  <c r="V536" i="12"/>
  <c r="G538" i="12"/>
  <c r="M538" i="12" s="1"/>
  <c r="I538" i="12"/>
  <c r="K538" i="12"/>
  <c r="O538" i="12"/>
  <c r="Q538" i="12"/>
  <c r="V538" i="12"/>
  <c r="G540" i="12"/>
  <c r="M540" i="12" s="1"/>
  <c r="I540" i="12"/>
  <c r="K540" i="12"/>
  <c r="O540" i="12"/>
  <c r="Q540" i="12"/>
  <c r="V540" i="12"/>
  <c r="G542" i="12"/>
  <c r="M542" i="12" s="1"/>
  <c r="I542" i="12"/>
  <c r="K542" i="12"/>
  <c r="O542" i="12"/>
  <c r="Q542" i="12"/>
  <c r="V542" i="12"/>
  <c r="G544" i="12"/>
  <c r="M544" i="12" s="1"/>
  <c r="I544" i="12"/>
  <c r="K544" i="12"/>
  <c r="O544" i="12"/>
  <c r="Q544" i="12"/>
  <c r="V544" i="12"/>
  <c r="G546" i="12"/>
  <c r="M546" i="12" s="1"/>
  <c r="I546" i="12"/>
  <c r="K546" i="12"/>
  <c r="O546" i="12"/>
  <c r="Q546" i="12"/>
  <c r="V546" i="12"/>
  <c r="G548" i="12"/>
  <c r="M548" i="12" s="1"/>
  <c r="I548" i="12"/>
  <c r="K548" i="12"/>
  <c r="O548" i="12"/>
  <c r="Q548" i="12"/>
  <c r="V548" i="12"/>
  <c r="G550" i="12"/>
  <c r="M550" i="12" s="1"/>
  <c r="I550" i="12"/>
  <c r="K550" i="12"/>
  <c r="O550" i="12"/>
  <c r="Q550" i="12"/>
  <c r="V550" i="12"/>
  <c r="G552" i="12"/>
  <c r="M552" i="12" s="1"/>
  <c r="I552" i="12"/>
  <c r="K552" i="12"/>
  <c r="O552" i="12"/>
  <c r="Q552" i="12"/>
  <c r="V552" i="12"/>
  <c r="G554" i="12"/>
  <c r="M554" i="12" s="1"/>
  <c r="I554" i="12"/>
  <c r="K554" i="12"/>
  <c r="O554" i="12"/>
  <c r="Q554" i="12"/>
  <c r="V554" i="12"/>
  <c r="G557" i="12"/>
  <c r="M557" i="12" s="1"/>
  <c r="I557" i="12"/>
  <c r="K557" i="12"/>
  <c r="O557" i="12"/>
  <c r="Q557" i="12"/>
  <c r="V557" i="12"/>
  <c r="G560" i="12"/>
  <c r="I560" i="12"/>
  <c r="K560" i="12"/>
  <c r="O560" i="12"/>
  <c r="Q560" i="12"/>
  <c r="V560" i="12"/>
  <c r="G563" i="12"/>
  <c r="M563" i="12" s="1"/>
  <c r="I563" i="12"/>
  <c r="K563" i="12"/>
  <c r="O563" i="12"/>
  <c r="Q563" i="12"/>
  <c r="V563" i="12"/>
  <c r="G566" i="12"/>
  <c r="M566" i="12" s="1"/>
  <c r="I566" i="12"/>
  <c r="K566" i="12"/>
  <c r="O566" i="12"/>
  <c r="Q566" i="12"/>
  <c r="V566" i="12"/>
  <c r="G568" i="12"/>
  <c r="M568" i="12" s="1"/>
  <c r="I568" i="12"/>
  <c r="K568" i="12"/>
  <c r="O568" i="12"/>
  <c r="Q568" i="12"/>
  <c r="V568" i="12"/>
  <c r="G570" i="12"/>
  <c r="M570" i="12" s="1"/>
  <c r="I570" i="12"/>
  <c r="K570" i="12"/>
  <c r="O570" i="12"/>
  <c r="Q570" i="12"/>
  <c r="V570" i="12"/>
  <c r="G572" i="12"/>
  <c r="M572" i="12" s="1"/>
  <c r="I572" i="12"/>
  <c r="K572" i="12"/>
  <c r="O572" i="12"/>
  <c r="Q572" i="12"/>
  <c r="V572" i="12"/>
  <c r="G574" i="12"/>
  <c r="M574" i="12" s="1"/>
  <c r="I574" i="12"/>
  <c r="K574" i="12"/>
  <c r="O574" i="12"/>
  <c r="Q574" i="12"/>
  <c r="V574" i="12"/>
  <c r="G576" i="12"/>
  <c r="M576" i="12" s="1"/>
  <c r="I576" i="12"/>
  <c r="K576" i="12"/>
  <c r="O576" i="12"/>
  <c r="Q576" i="12"/>
  <c r="V576" i="12"/>
  <c r="G579" i="12"/>
  <c r="M579" i="12" s="1"/>
  <c r="M578" i="12" s="1"/>
  <c r="I579" i="12"/>
  <c r="I578" i="12" s="1"/>
  <c r="K579" i="12"/>
  <c r="K578" i="12" s="1"/>
  <c r="O579" i="12"/>
  <c r="O578" i="12" s="1"/>
  <c r="Q579" i="12"/>
  <c r="Q578" i="12" s="1"/>
  <c r="V579" i="12"/>
  <c r="V578" i="12" s="1"/>
  <c r="G582" i="12"/>
  <c r="M582" i="12" s="1"/>
  <c r="I582" i="12"/>
  <c r="K582" i="12"/>
  <c r="O582" i="12"/>
  <c r="Q582" i="12"/>
  <c r="V582" i="12"/>
  <c r="G584" i="12"/>
  <c r="I584" i="12"/>
  <c r="K584" i="12"/>
  <c r="O584" i="12"/>
  <c r="Q584" i="12"/>
  <c r="V584" i="12"/>
  <c r="G586" i="12"/>
  <c r="M586" i="12" s="1"/>
  <c r="I586" i="12"/>
  <c r="K586" i="12"/>
  <c r="O586" i="12"/>
  <c r="Q586" i="12"/>
  <c r="V586" i="12"/>
  <c r="G588" i="12"/>
  <c r="M588" i="12" s="1"/>
  <c r="I588" i="12"/>
  <c r="K588" i="12"/>
  <c r="O588" i="12"/>
  <c r="Q588" i="12"/>
  <c r="V588" i="12"/>
  <c r="G590" i="12"/>
  <c r="M590" i="12" s="1"/>
  <c r="I590" i="12"/>
  <c r="K590" i="12"/>
  <c r="O590" i="12"/>
  <c r="Q590" i="12"/>
  <c r="V590" i="12"/>
  <c r="G592" i="12"/>
  <c r="M592" i="12" s="1"/>
  <c r="I592" i="12"/>
  <c r="K592" i="12"/>
  <c r="O592" i="12"/>
  <c r="Q592" i="12"/>
  <c r="V592" i="12"/>
  <c r="G594" i="12"/>
  <c r="M594" i="12" s="1"/>
  <c r="I594" i="12"/>
  <c r="K594" i="12"/>
  <c r="O594" i="12"/>
  <c r="Q594" i="12"/>
  <c r="V594" i="12"/>
  <c r="G598" i="12"/>
  <c r="M598" i="12" s="1"/>
  <c r="I598" i="12"/>
  <c r="K598" i="12"/>
  <c r="O598" i="12"/>
  <c r="Q598" i="12"/>
  <c r="V598" i="12"/>
  <c r="G600" i="12"/>
  <c r="M600" i="12" s="1"/>
  <c r="I600" i="12"/>
  <c r="K600" i="12"/>
  <c r="O600" i="12"/>
  <c r="Q600" i="12"/>
  <c r="V600" i="12"/>
  <c r="G602" i="12"/>
  <c r="M602" i="12" s="1"/>
  <c r="I602" i="12"/>
  <c r="K602" i="12"/>
  <c r="O602" i="12"/>
  <c r="Q602" i="12"/>
  <c r="V602" i="12"/>
  <c r="G605" i="12"/>
  <c r="M605" i="12" s="1"/>
  <c r="I605" i="12"/>
  <c r="K605" i="12"/>
  <c r="O605" i="12"/>
  <c r="Q605" i="12"/>
  <c r="V605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V609" i="12"/>
  <c r="G611" i="12"/>
  <c r="M611" i="12" s="1"/>
  <c r="I611" i="12"/>
  <c r="K611" i="12"/>
  <c r="O611" i="12"/>
  <c r="Q611" i="12"/>
  <c r="V611" i="12"/>
  <c r="G613" i="12"/>
  <c r="M613" i="12" s="1"/>
  <c r="I613" i="12"/>
  <c r="K613" i="12"/>
  <c r="O613" i="12"/>
  <c r="Q613" i="12"/>
  <c r="V613" i="12"/>
  <c r="AE616" i="12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M78" i="12" l="1"/>
  <c r="M77" i="12" s="1"/>
  <c r="G8" i="12"/>
  <c r="V351" i="12"/>
  <c r="O457" i="12"/>
  <c r="I57" i="12"/>
  <c r="O434" i="12"/>
  <c r="G243" i="12"/>
  <c r="I65" i="1" s="1"/>
  <c r="O66" i="12"/>
  <c r="Q57" i="12"/>
  <c r="O243" i="12"/>
  <c r="K14" i="12"/>
  <c r="Q14" i="12"/>
  <c r="V604" i="12"/>
  <c r="O597" i="12"/>
  <c r="V597" i="12"/>
  <c r="K351" i="12"/>
  <c r="I131" i="12"/>
  <c r="K108" i="12"/>
  <c r="Q108" i="12"/>
  <c r="K604" i="12"/>
  <c r="M597" i="12"/>
  <c r="O403" i="12"/>
  <c r="G127" i="12"/>
  <c r="I61" i="1" s="1"/>
  <c r="O81" i="12"/>
  <c r="K66" i="12"/>
  <c r="Q66" i="12"/>
  <c r="I66" i="12"/>
  <c r="V36" i="12"/>
  <c r="G457" i="12"/>
  <c r="I73" i="1" s="1"/>
  <c r="V434" i="12"/>
  <c r="G417" i="12"/>
  <c r="I71" i="1" s="1"/>
  <c r="G253" i="12"/>
  <c r="I66" i="1" s="1"/>
  <c r="V243" i="12"/>
  <c r="G66" i="12"/>
  <c r="I57" i="1" s="1"/>
  <c r="Q581" i="12"/>
  <c r="K403" i="12"/>
  <c r="K131" i="12"/>
  <c r="Q131" i="12"/>
  <c r="G36" i="12"/>
  <c r="I55" i="1" s="1"/>
  <c r="G434" i="12"/>
  <c r="I72" i="1" s="1"/>
  <c r="M435" i="12"/>
  <c r="K581" i="12"/>
  <c r="I581" i="12"/>
  <c r="I269" i="12"/>
  <c r="K243" i="12"/>
  <c r="V225" i="12"/>
  <c r="K81" i="12"/>
  <c r="M57" i="12"/>
  <c r="I14" i="12"/>
  <c r="F42" i="1"/>
  <c r="F39" i="1"/>
  <c r="F41" i="1"/>
  <c r="G578" i="12"/>
  <c r="I76" i="1" s="1"/>
  <c r="V556" i="12"/>
  <c r="Q269" i="12"/>
  <c r="I108" i="12"/>
  <c r="K597" i="12"/>
  <c r="V581" i="12"/>
  <c r="K556" i="12"/>
  <c r="O556" i="12"/>
  <c r="K467" i="12"/>
  <c r="Q467" i="12"/>
  <c r="I467" i="12"/>
  <c r="K457" i="12"/>
  <c r="Q457" i="12"/>
  <c r="I457" i="12"/>
  <c r="Q417" i="12"/>
  <c r="I417" i="12"/>
  <c r="O417" i="12"/>
  <c r="V403" i="12"/>
  <c r="Q403" i="12"/>
  <c r="I403" i="12"/>
  <c r="G361" i="12"/>
  <c r="I69" i="1" s="1"/>
  <c r="G351" i="12"/>
  <c r="I68" i="1" s="1"/>
  <c r="O269" i="12"/>
  <c r="K253" i="12"/>
  <c r="O253" i="12"/>
  <c r="Q225" i="12"/>
  <c r="I225" i="12"/>
  <c r="M225" i="12"/>
  <c r="G174" i="12"/>
  <c r="I63" i="1" s="1"/>
  <c r="G131" i="12"/>
  <c r="I62" i="1" s="1"/>
  <c r="V131" i="12"/>
  <c r="G108" i="12"/>
  <c r="I60" i="1" s="1"/>
  <c r="V108" i="12"/>
  <c r="V81" i="12"/>
  <c r="Q81" i="12"/>
  <c r="I81" i="12"/>
  <c r="V66" i="12"/>
  <c r="O57" i="12"/>
  <c r="O36" i="12"/>
  <c r="V14" i="12"/>
  <c r="I53" i="1"/>
  <c r="G467" i="12"/>
  <c r="I74" i="1" s="1"/>
  <c r="V467" i="12"/>
  <c r="V457" i="12"/>
  <c r="K417" i="12"/>
  <c r="K361" i="12"/>
  <c r="O361" i="12"/>
  <c r="O351" i="12"/>
  <c r="K269" i="12"/>
  <c r="V253" i="12"/>
  <c r="Q253" i="12"/>
  <c r="I253" i="12"/>
  <c r="Q243" i="12"/>
  <c r="I243" i="12"/>
  <c r="O225" i="12"/>
  <c r="K174" i="12"/>
  <c r="O174" i="12"/>
  <c r="O131" i="12"/>
  <c r="O108" i="12"/>
  <c r="K57" i="12"/>
  <c r="G14" i="12"/>
  <c r="I54" i="1" s="1"/>
  <c r="O604" i="12"/>
  <c r="O581" i="12"/>
  <c r="O467" i="12"/>
  <c r="K434" i="12"/>
  <c r="Q434" i="12"/>
  <c r="I434" i="12"/>
  <c r="V417" i="12"/>
  <c r="G403" i="12"/>
  <c r="I70" i="1" s="1"/>
  <c r="V361" i="12"/>
  <c r="Q361" i="12"/>
  <c r="I361" i="12"/>
  <c r="Q351" i="12"/>
  <c r="I351" i="12"/>
  <c r="V269" i="12"/>
  <c r="K225" i="12"/>
  <c r="V174" i="12"/>
  <c r="Q174" i="12"/>
  <c r="I174" i="12"/>
  <c r="G81" i="12"/>
  <c r="I59" i="1" s="1"/>
  <c r="V57" i="12"/>
  <c r="K36" i="12"/>
  <c r="Q36" i="12"/>
  <c r="I36" i="12"/>
  <c r="O14" i="12"/>
  <c r="M604" i="12"/>
  <c r="Q556" i="12"/>
  <c r="I556" i="12"/>
  <c r="M66" i="12"/>
  <c r="Q604" i="12"/>
  <c r="I604" i="12"/>
  <c r="Q597" i="12"/>
  <c r="I597" i="12"/>
  <c r="G581" i="12"/>
  <c r="I77" i="1" s="1"/>
  <c r="M584" i="12"/>
  <c r="M581" i="12" s="1"/>
  <c r="M457" i="12"/>
  <c r="M434" i="12"/>
  <c r="G604" i="12"/>
  <c r="I79" i="1" s="1"/>
  <c r="I20" i="1" s="1"/>
  <c r="G597" i="12"/>
  <c r="I78" i="1" s="1"/>
  <c r="I19" i="1" s="1"/>
  <c r="AF616" i="12"/>
  <c r="G556" i="12"/>
  <c r="I75" i="1" s="1"/>
  <c r="M560" i="12"/>
  <c r="M556" i="12" s="1"/>
  <c r="M269" i="12"/>
  <c r="M478" i="12"/>
  <c r="M467" i="12" s="1"/>
  <c r="M418" i="12"/>
  <c r="M417" i="12" s="1"/>
  <c r="M408" i="12"/>
  <c r="M403" i="12" s="1"/>
  <c r="M369" i="12"/>
  <c r="M361" i="12" s="1"/>
  <c r="M355" i="12"/>
  <c r="M351" i="12" s="1"/>
  <c r="G269" i="12"/>
  <c r="I67" i="1" s="1"/>
  <c r="M256" i="12"/>
  <c r="M253" i="12" s="1"/>
  <c r="M247" i="12"/>
  <c r="M243" i="12" s="1"/>
  <c r="G225" i="12"/>
  <c r="I64" i="1" s="1"/>
  <c r="M177" i="12"/>
  <c r="M174" i="12" s="1"/>
  <c r="M143" i="12"/>
  <c r="M131" i="12" s="1"/>
  <c r="M119" i="12"/>
  <c r="M108" i="12" s="1"/>
  <c r="M85" i="12"/>
  <c r="M81" i="12" s="1"/>
  <c r="G57" i="12"/>
  <c r="I56" i="1" s="1"/>
  <c r="M54" i="12"/>
  <c r="M36" i="12" s="1"/>
  <c r="M18" i="12"/>
  <c r="M14" i="12" s="1"/>
  <c r="I16" i="1" l="1"/>
  <c r="I80" i="1"/>
  <c r="G616" i="12"/>
  <c r="G41" i="1"/>
  <c r="I41" i="1" s="1"/>
  <c r="G42" i="1"/>
  <c r="I42" i="1" s="1"/>
  <c r="G39" i="1"/>
  <c r="G43" i="1" s="1"/>
  <c r="G25" i="1" s="1"/>
  <c r="I18" i="1"/>
  <c r="I17" i="1"/>
  <c r="F43" i="1"/>
  <c r="G23" i="1" s="1"/>
  <c r="A27" i="1" l="1"/>
  <c r="I39" i="1"/>
  <c r="I43" i="1" s="1"/>
  <c r="J79" i="1"/>
  <c r="J73" i="1"/>
  <c r="J65" i="1"/>
  <c r="J67" i="1"/>
  <c r="J61" i="1"/>
  <c r="J57" i="1"/>
  <c r="J56" i="1"/>
  <c r="J55" i="1"/>
  <c r="J74" i="1"/>
  <c r="J66" i="1"/>
  <c r="J62" i="1"/>
  <c r="J53" i="1"/>
  <c r="J76" i="1"/>
  <c r="J69" i="1"/>
  <c r="J70" i="1"/>
  <c r="J68" i="1"/>
  <c r="J64" i="1"/>
  <c r="J60" i="1"/>
  <c r="J54" i="1"/>
  <c r="J75" i="1"/>
  <c r="J71" i="1"/>
  <c r="J72" i="1"/>
  <c r="J63" i="1"/>
  <c r="J59" i="1"/>
  <c r="J58" i="1"/>
  <c r="J78" i="1"/>
  <c r="J77" i="1"/>
  <c r="I21" i="1"/>
  <c r="A28" i="1" l="1"/>
  <c r="G28" i="1"/>
  <c r="G27" i="1" s="1"/>
  <c r="G29" i="1" s="1"/>
  <c r="J80" i="1"/>
  <c r="J42" i="1"/>
  <c r="J41" i="1"/>
  <c r="J39" i="1"/>
  <c r="J43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Veronika Krátká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<sst xmlns="http://schemas.openxmlformats.org/spreadsheetml/2006/main" count="2491" uniqueCount="722">
  <si>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</si>
  <si>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</si>
  <si>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</si>
  <si>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</si>
  <si>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</si>
  <si>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</si>
  <si>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</si>
  <si>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</si>
  <si>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</si>
  <si>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</si>
  <si>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</si>
  <si>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</si>
  <si>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</si>
  <si>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</si>
  <si>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</si>
  <si>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</si>
  <si>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</si>
  <si>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</si>
  <si>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</si>
  <si>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</si>
  <si>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</si>
  <si>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</si>
  <si>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</si>
  <si>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</si>
  <si>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</si>
  <si>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</si>
  <si>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</si>
  <si>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</si>
  <si>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</si>
  <si>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</si>
  <si>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</si>
  <si>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</si>
  <si>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</si>
  <si>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</si>
  <si>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</si>
  <si>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</si>
  <si>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</si>
  <si>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</si>
  <si>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</si>
  <si>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</si>
  <si>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</si>
  <si>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</si>
  <si>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</si>
  <si>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013.01/2019_22</t>
  </si>
  <si>
    <t>ZŠ Nová 5 ČB, krizové centrum</t>
  </si>
  <si>
    <t>01</t>
  </si>
  <si>
    <t>Objekt:</t>
  </si>
  <si>
    <t>Rozpočet:</t>
  </si>
  <si>
    <t>013/2019_22</t>
  </si>
  <si>
    <t>ZŠ Nová 5 ČB</t>
  </si>
  <si>
    <t>Stavba</t>
  </si>
  <si>
    <t>Stavební objekt</t>
  </si>
  <si>
    <t>Celkem za stavbu</t>
  </si>
  <si>
    <t>CZK</t>
  </si>
  <si>
    <t>#POPS</t>
  </si>
  <si>
    <t>Popis stavby: 013/2019_22 - ZŠ Nová 5 ČB</t>
  </si>
  <si>
    <t>#POPO</t>
  </si>
  <si>
    <t>Popis objektu: 01 - ZŠ Nová 5 ČB, krizové centrum</t>
  </si>
  <si>
    <t>#POPR</t>
  </si>
  <si>
    <t>Popis rozpočtu: 013.01/2019_22 - ZŠ Nová 5 ČB, krizové centrum</t>
  </si>
  <si>
    <t>Rekapitulace dílů</t>
  </si>
  <si>
    <t>Typ dílu</t>
  </si>
  <si>
    <t>11</t>
  </si>
  <si>
    <t>Přípravné a přidružené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</si>
  <si>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</si>
  <si>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</si>
  <si>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</si>
  <si>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</si>
  <si>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</si>
  <si>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</si>
  <si>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</si>
  <si>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</si>
  <si>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</si>
  <si>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</si>
  <si>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</si>
  <si>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</si>
  <si>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</si>
  <si>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</si>
  <si>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</si>
  <si>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</si>
  <si>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</si>
  <si>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</si>
  <si>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</si>
  <si>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</si>
  <si>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</si>
  <si>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</si>
  <si>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</si>
  <si>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</si>
  <si>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</si>
  <si>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</si>
  <si>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</si>
  <si>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</si>
  <si>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</si>
  <si>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</si>
  <si>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</si>
  <si>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</si>
  <si>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</si>
  <si>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</si>
  <si>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</si>
  <si>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</si>
  <si>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</si>
  <si>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</si>
  <si>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</si>
  <si>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</si>
  <si>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</si>
  <si>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</si>
  <si>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M22</t>
  </si>
  <si>
    <t>Montáž sdělovací a zabezp. techniky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</si>
  <si>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</si>
  <si>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</si>
  <si>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</si>
  <si>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</si>
  <si>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</si>
  <si>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</si>
  <si>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</si>
  <si>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</si>
  <si>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</si>
  <si>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</si>
  <si>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</si>
  <si>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</si>
  <si>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</si>
  <si>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</si>
  <si>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</si>
  <si>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</si>
  <si>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</si>
  <si>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</si>
  <si>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</si>
  <si>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</si>
  <si>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</si>
  <si>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</si>
  <si>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</si>
  <si>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</si>
  <si>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</si>
  <si>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</si>
  <si>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</si>
  <si>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</si>
  <si>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</si>
  <si>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</si>
  <si>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</si>
  <si>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</si>
  <si>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</si>
  <si>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</si>
  <si>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</si>
  <si>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</si>
  <si>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910      R00</t>
  </si>
  <si>
    <t>Hzs - predbezne obhlidky a revize</t>
  </si>
  <si>
    <t>h</t>
  </si>
  <si>
    <t>Prav.M</t>
  </si>
  <si>
    <t>RTS 22/ II</t>
  </si>
  <si>
    <t>HZS</t>
  </si>
  <si>
    <t>Běžná</t>
  </si>
  <si>
    <t>POL10_</t>
  </si>
  <si>
    <t>Sondy ke zjištění a potvrzení předpokládaných skladeb svislých a vodorovných konstrukcí. : 2</t>
  </si>
  <si>
    <t>VV</t>
  </si>
  <si>
    <t>Sondy ke zjištění konstrukčních skladeb podlah ve všech prostorách bytu na jejichž základě bude rozhodnuto o jejich případném doplnění a současně bude upřesněn návrh nových konstrukčních skladeb. : 2</t>
  </si>
  <si>
    <t>Sondy k ověření přesné polohy a dimenzí stávajícího potrubí ZTI. : 2</t>
  </si>
  <si>
    <t>SPU</t>
  </si>
  <si>
    <t>317121047R00</t>
  </si>
  <si>
    <t>Překlady pórobetonové nenosné délky 1240 mm, šířky 75 mm, výšky 249 mm</t>
  </si>
  <si>
    <t>kus</t>
  </si>
  <si>
    <t>801-1</t>
  </si>
  <si>
    <t>Práce</t>
  </si>
  <si>
    <t>POL1_</t>
  </si>
  <si>
    <t>5 předpokoj x 7 pokoj : 1</t>
  </si>
  <si>
    <t>319201311R00</t>
  </si>
  <si>
    <t>Vyrovnání nerovného povrchu jakoukoliv maltou  do 30 mm</t>
  </si>
  <si>
    <t>m2</t>
  </si>
  <si>
    <t>801-4</t>
  </si>
  <si>
    <t>SPI</t>
  </si>
  <si>
    <t>Odkaz na mn. položky pořadí 26 : 16,00450</t>
  </si>
  <si>
    <t>342941122R00</t>
  </si>
  <si>
    <t>Kotvení příček ke konstrukci stropu nastřelenou kotvou</t>
  </si>
  <si>
    <t>m</t>
  </si>
  <si>
    <t>Včetně dodávky kotev a spojovacího materiálu.</t>
  </si>
  <si>
    <t>5 dozdění příčky : 1,40</t>
  </si>
  <si>
    <t>2 WC : 2,55</t>
  </si>
  <si>
    <t>342948111R00</t>
  </si>
  <si>
    <t>Kotvení příček ke konstrukci kotvami na hmoždinky</t>
  </si>
  <si>
    <t>1 předsíň x 2 WC : 2*3,30</t>
  </si>
  <si>
    <t>5 předpokoj : 2*4,00</t>
  </si>
  <si>
    <t>342270012RA0</t>
  </si>
  <si>
    <t>Příčky z tvárnic nepálených porobetonových, tloušťky 100 mm</t>
  </si>
  <si>
    <t>AP-HSV</t>
  </si>
  <si>
    <t>Agregovaná položka</t>
  </si>
  <si>
    <t>POL2_</t>
  </si>
  <si>
    <t>5 dozdění příčky : (1,40*4,00)-(0,90*1,97)</t>
  </si>
  <si>
    <t>2 WC : 2,55*3,30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</si>
  <si>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</si>
  <si>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</si>
  <si>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</si>
  <si>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 předsíň : 1,50*3,00</t>
  </si>
  <si>
    <t>3 kuchyň : 1,50*3,00</t>
  </si>
  <si>
    <t>4 pokoj : 2*(1,50*3,00)</t>
  </si>
  <si>
    <t>5 pokoj : 1,50*3,00</t>
  </si>
  <si>
    <t>6 pokoj : 1,50*3,00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</si>
  <si>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</si>
  <si>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</si>
  <si>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</si>
  <si>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Odkaz na mn. položky pořadí 22 : 5,00000*0,5</t>
  </si>
  <si>
    <t>Odkaz na mn. položky pořadí 25 : 50,00000*0,25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</si>
  <si>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</si>
  <si>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</si>
  <si>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</si>
  <si>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Odkaz na mn. položky pořadí 24 : 156,00000*0,05</t>
  </si>
  <si>
    <t>612474611RT3</t>
  </si>
  <si>
    <t>Odkaz na mn. položky pořadí 6 : 12,24200*2</t>
  </si>
  <si>
    <t>631312141R00</t>
  </si>
  <si>
    <t>Doplnění mazanin betonem prostým rýh v dosavadních mazaninách</t>
  </si>
  <si>
    <t>m3</t>
  </si>
  <si>
    <t>prostým betonem (s dodáním hmot) bez potěru,</t>
  </si>
  <si>
    <t>Odkaz na mn. položky pořadí 23 : 2,00000*0,0225</t>
  </si>
  <si>
    <t>632479130R00</t>
  </si>
  <si>
    <t>Reprofilace vodorovných betonových povrchů potěrový beton+spojovací můstek na cement. bázi, tloušťky do 70 mm</t>
  </si>
  <si>
    <t>rozmíchání směsi s vodou, nanesení stěrky</t>
  </si>
  <si>
    <t>Odkaz na mn. položky pořadí 18 : 5,99250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</si>
  <si>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</si>
  <si>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</si>
  <si>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Odkaz na mn. položky pořadí 15 : 1,00000</t>
  </si>
  <si>
    <t>642200011RA0</t>
  </si>
  <si>
    <t>vysekání rýh ve zdivu cihelném na jakoukoliv maltu vápennou nebo vápenocementovou, dodávka a osazení ocelových válcovaných nosníků I č. 16 (jeden kus/15 cm šířky zdiva) na cementovou maltu (min. MC - 15), vyzdívka mezi nosníky cihlami pálenými na cementovou maltu, plentování ocelových nosníků cihlami na maltu, vybourání otvorů ve zdivu, přizdívka ostění s ozubem s vysekáním kapes pro zavázání, dodávka a osazení dveřní zárubně šířky 11 cm na cementovou maltu s vybetonováním prahu v zárubni, omítka vápenná vnitřního ostění hladká, montáž dveřního křídla kompletizovaného, dodávka a montáž dřevěného dveřního prahu, nátěr zárubně dvojnásobný.</t>
  </si>
  <si>
    <t>5 předpokoj x 6 pokoj : 1</t>
  </si>
  <si>
    <t>553310023R</t>
  </si>
  <si>
    <t>zárubeň kovová jednostranná; pro sádrokarton, pro přesné zdění; ústí 100 mm; š průchodu 900 mm; h průchodu 1 970 mm; L, P</t>
  </si>
  <si>
    <t>SPCM</t>
  </si>
  <si>
    <t>Specifikace</t>
  </si>
  <si>
    <t>POL3_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</si>
  <si>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</si>
  <si>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</si>
  <si>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110 : 112,21975</t>
  </si>
  <si>
    <t>965048250R00</t>
  </si>
  <si>
    <t>Dočištění povrchu po vybourání dlažeb do cementové malty, plochy do 50%</t>
  </si>
  <si>
    <t>801-3</t>
  </si>
  <si>
    <t>965081713R00</t>
  </si>
  <si>
    <t>Bourání podlah z keramických dlaždic, tloušťky do 10 mm, plochy přes 1 m2</t>
  </si>
  <si>
    <t>bez podkladního lože, s jakoukoliv výplní spár</t>
  </si>
  <si>
    <t>koupelna s WC : 2,35*2,55</t>
  </si>
  <si>
    <t>968061113R00</t>
  </si>
  <si>
    <t>Vyvěšení nebo zavěšení dřevěných křídel oken, plochy přes 1,5 m2</t>
  </si>
  <si>
    <t>oken, dveří a vrat, s uložením a opětovným zavěšením po provedení stavebních změn,</t>
  </si>
  <si>
    <t>koupelna s WC: dvoukřídlové okno s nadsvětlíkem : 3</t>
  </si>
  <si>
    <t>968061125R00</t>
  </si>
  <si>
    <t>Vyvěšení nebo zavěšení dřevěných křídel dveří, plochy do 2 m2</t>
  </si>
  <si>
    <t>1 předsíň x 2 WC : 2</t>
  </si>
  <si>
    <t>1 předsíň x 3 kuchyň : 1</t>
  </si>
  <si>
    <t>1 předsíň x 4 pokoj : 1</t>
  </si>
  <si>
    <t>1 předsíň x 5 pokoj : 1</t>
  </si>
  <si>
    <t>3 kuchyň x 4 pokoj : 1</t>
  </si>
  <si>
    <t>4 pokoj x 6 pokoj : 1</t>
  </si>
  <si>
    <t>6 pokoj x 5 pokoj : 1</t>
  </si>
  <si>
    <t>vstupní dveře : 1</t>
  </si>
  <si>
    <t>962200011RAA</t>
  </si>
  <si>
    <t>Bourání příček z cihel pálených, tl. 10 cm</t>
  </si>
  <si>
    <t>nebo vybourání otvorů průřezové plochy přes 4 m2 v příčkách z cihel na maltu vápennou nebo vápenocementovou. Svislá a vodorovná doprava suti, odvoz do 10 km.</t>
  </si>
  <si>
    <t>předsíň, boky vestavných skříní : 2*(0,80*2,50)</t>
  </si>
  <si>
    <t>971033231R00</t>
  </si>
  <si>
    <t>974042564R00</t>
  </si>
  <si>
    <t>Vysekání rýh v podlaze betonové do hloubky 150 mm, šířky do 150 mm</t>
  </si>
  <si>
    <t>s betonovým podkladem,</t>
  </si>
  <si>
    <t>Odkaz na mn. položky pořadí 29 : 2,00000</t>
  </si>
  <si>
    <t>974051215R00</t>
  </si>
  <si>
    <t>Frézování drážek pro instalace ve zdivu cihelném hloubky od 31 mm do 50 mm, šířky od 31 mm do 50 mm</t>
  </si>
  <si>
    <t>Odkaz na mn. položky pořadí 28 : 6,00000</t>
  </si>
  <si>
    <t>EI : 150,00</t>
  </si>
  <si>
    <t>974054208R00</t>
  </si>
  <si>
    <t>Vyvrtání kapes pro krabice ve zdivu cihelném průměr do 80 mm</t>
  </si>
  <si>
    <t>Odkaz na mn. položky pořadí 116 : 30,00000</t>
  </si>
  <si>
    <t>Odkaz na mn. položky pořadí 117 : 20,00000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</si>
  <si>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</si>
  <si>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</si>
  <si>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</si>
  <si>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koupelna s WC : 2*(2,35+2,55)*2,00-(0,90*1,97)-(1,35*1,35)</t>
  </si>
  <si>
    <t>999281145R00</t>
  </si>
  <si>
    <t>Přesun hmot pro opravy a údržbu objektů pro opravy a údržbu dosavadních objektů včetně vnějších plášťů  výšky do 6 m, nošením</t>
  </si>
  <si>
    <t>t</t>
  </si>
  <si>
    <t>Přesun hmot</t>
  </si>
  <si>
    <t>POL7_</t>
  </si>
  <si>
    <t>oborů 801, 803, 811 a 812</t>
  </si>
  <si>
    <t>721153205R00</t>
  </si>
  <si>
    <t>Potrubí PE připojovací vnější průměr D 50 mm, tloušťka stěny 3,0 mm, DN 50</t>
  </si>
  <si>
    <t>800-721</t>
  </si>
  <si>
    <t>včetně tvarovek. Bez zednických výpomocí.</t>
  </si>
  <si>
    <t>2 x umyvadlo : 3,00</t>
  </si>
  <si>
    <t>dřez : 3,00</t>
  </si>
  <si>
    <t>721153210R00</t>
  </si>
  <si>
    <t>Potrubí včetně tvarovek a elektrospojek. Bez zednických výpomocí.</t>
  </si>
  <si>
    <t>POP</t>
  </si>
  <si>
    <t>2 x WC : 2,00</t>
  </si>
  <si>
    <t>721170905R00</t>
  </si>
  <si>
    <t>Opravy odpadního potrubí novodurového vsazení odbočky, D 50 mm</t>
  </si>
  <si>
    <t>721170909R00</t>
  </si>
  <si>
    <t>Opravy odpadního potrubí novodurového vsazení odbočky, D 110, D 114</t>
  </si>
  <si>
    <t>721170962R00</t>
  </si>
  <si>
    <t>Opravy odpadního potrubí novodurového propojení dosavadního potrubí PVC, D 63 mm</t>
  </si>
  <si>
    <t>Napojení na stávající stoupačku v kuchyni. : 1</t>
  </si>
  <si>
    <t>721170967R00</t>
  </si>
  <si>
    <t>Opravy odpadního potrubí novodurového propojení dosavadního potrubí PVC, D 160 mm</t>
  </si>
  <si>
    <t>Napojení na stávající stoupačku v prostoru původní koupelny s WC. : 1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</si>
  <si>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</si>
  <si>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</si>
  <si>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</si>
  <si>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</si>
  <si>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</si>
  <si>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721194105R00</t>
  </si>
  <si>
    <t>2 x umyvadlo : 2</t>
  </si>
  <si>
    <t>dřez : 1</t>
  </si>
  <si>
    <t>721194109R00</t>
  </si>
  <si>
    <t>WC : 2</t>
  </si>
  <si>
    <t>721290111R00</t>
  </si>
  <si>
    <t>Zkouška těsnosti kanalizace v objektech vodou, DN 125</t>
  </si>
  <si>
    <t>721290123R00</t>
  </si>
  <si>
    <t>Zkouška těsnosti kanalizace v objektech kouřem, DN 300</t>
  </si>
  <si>
    <t>Odkaz na mn. položky pořadí 38 : 8,00000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</si>
  <si>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</si>
  <si>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</si>
  <si>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</si>
  <si>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</si>
  <si>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</si>
  <si>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722131932R00</t>
  </si>
  <si>
    <t>Opravy vodovodního potrubí závitového propojení dosavadního potrubí, DN 20</t>
  </si>
  <si>
    <t>Napojení na stávající stoupačku v kuchyni; SV + TUV : 1+1</t>
  </si>
  <si>
    <t>Napojení na stávající stoupačku v původní koupelně; SV + TUV : 1+1</t>
  </si>
  <si>
    <t>722174912R00</t>
  </si>
  <si>
    <t>Opravy vodovodního potrubí z plastových trubek ostatní práce mimo spojové svary s přidáním materiálu  sestavení rozvodů vody z plastů, přes D 16 do D 20 mm</t>
  </si>
  <si>
    <t>Odkaz na mn. položky pořadí 44 : 8,00000</t>
  </si>
  <si>
    <t>Odkaz na mn. položky pořadí 45 : 8,00000</t>
  </si>
  <si>
    <t>722172311R00</t>
  </si>
  <si>
    <t>WC, umyvadla : 5,00</t>
  </si>
  <si>
    <t>722172331R00</t>
  </si>
  <si>
    <t>722181214R00</t>
  </si>
  <si>
    <t xml:space="preserve">Izolace vodovodního potrubí návleková z trubic z pěnového polyetylenu, tloušťka stěny 20 mm,  </t>
  </si>
  <si>
    <t>V položce je kalkulována dodávka izolační trubice, spon a lepicí pásky.</t>
  </si>
  <si>
    <t>722181812R00</t>
  </si>
  <si>
    <t>Demontáž plstěných pásů z trub do D 50</t>
  </si>
  <si>
    <t>Odkaz na mn. položky pořadí 41 : 34,00000</t>
  </si>
  <si>
    <t>722190402R00</t>
  </si>
  <si>
    <t>Vyvedení a upevnění výpustek DN 20</t>
  </si>
  <si>
    <t>2 x WC : 2*1</t>
  </si>
  <si>
    <t>2 x umyvadlo : 1*2</t>
  </si>
  <si>
    <t>dřez : 1*2</t>
  </si>
  <si>
    <t>722190901R00</t>
  </si>
  <si>
    <t>Uzavření nebo otevření vodovodního potrubí při opravě</t>
  </si>
  <si>
    <t>včetně vypuštění a napuštění,</t>
  </si>
  <si>
    <t>Odkaz na mn. položky pořadí 42 : 4,00000</t>
  </si>
  <si>
    <t>722202213R00</t>
  </si>
  <si>
    <t>Nástěnka vnitřní závit,  spoj svařováním, D 20 mm x DN 15, včetně dodávky materiálu</t>
  </si>
  <si>
    <t>Odkaz na mn. položky pořadí 48 : 6,00000</t>
  </si>
  <si>
    <t>722280108R00</t>
  </si>
  <si>
    <t>Tlakové zkoušky vodovodního potrubí přes DN 40 do DN 50</t>
  </si>
  <si>
    <t>722290234R00</t>
  </si>
  <si>
    <t>Proplach a dezinfekce vodovodního potrubí do DN 80</t>
  </si>
  <si>
    <t>Odkaz na mn. položky pořadí 51 : 16,00000</t>
  </si>
  <si>
    <t>55117868R</t>
  </si>
  <si>
    <t>ventil uzavírací pro vodovod, užitkovou vodu, vzduch; PN 16; se šroubením; DN 20 mm; těleso mosaz; ovládání manuální; pracovní teplota do 110 ° C</t>
  </si>
  <si>
    <t>998722101R00</t>
  </si>
  <si>
    <t>Přesun hmot pro vnitřní vodovod v objektech výšky do 6 m</t>
  </si>
  <si>
    <t>vodorovně do 50 m</t>
  </si>
  <si>
    <t>725534111R00</t>
  </si>
  <si>
    <t>Elektrický ohřívač vody zásobníkový beztlakový, závěsný svislý, objem 5 l, příkon 2,0 kW, IP 24, včetně dodávky materiálu</t>
  </si>
  <si>
    <t>soubor</t>
  </si>
  <si>
    <t>725100001RA0</t>
  </si>
  <si>
    <t xml:space="preserve">Zařizovací předměty - dodávka a montáž umyvadla, baterie, zápachové uzávěrky,  </t>
  </si>
  <si>
    <t>AP-PSV</t>
  </si>
  <si>
    <t>725100002RA0</t>
  </si>
  <si>
    <t xml:space="preserve">Zařizovací předměty - dodávka a montáž dřezu, baterie, zápachové uzávěrky,  </t>
  </si>
  <si>
    <t>725100006RA0</t>
  </si>
  <si>
    <t xml:space="preserve">Zařizovací předměty - dodávka a montáž klozetu kombi,  ,  ,  </t>
  </si>
  <si>
    <t>725290010RA0</t>
  </si>
  <si>
    <t>Demontáž zařizovacích předmětů klozetu včetně splachovací nádrže</t>
  </si>
  <si>
    <t>725290020RA0</t>
  </si>
  <si>
    <t>Demontáž zařizovacích předmětů umyvadla včetně baterie a konzol</t>
  </si>
  <si>
    <t>725290030RA0</t>
  </si>
  <si>
    <t>Demontáž zařizovacích předmětů vany včetně baterie a obezdění</t>
  </si>
  <si>
    <t>998725101R00</t>
  </si>
  <si>
    <t>Přesun hmot pro zařizovací předměty v objektech výšky do 6 m</t>
  </si>
  <si>
    <t>728414611R00</t>
  </si>
  <si>
    <t>Montáž digestoře vestavěné</t>
  </si>
  <si>
    <t>800-728</t>
  </si>
  <si>
    <t>Odkaz na mn. položky pořadí 64 : 1,00000</t>
  </si>
  <si>
    <t>429140000T</t>
  </si>
  <si>
    <t>digestoř</t>
  </si>
  <si>
    <t>Vlastní</t>
  </si>
  <si>
    <t>Indiv</t>
  </si>
  <si>
    <t>filtrová, včetně filtru : 1</t>
  </si>
  <si>
    <t>998728101R00</t>
  </si>
  <si>
    <t>Přesun hmot pro vzduchotechniku v objektech výšky do 6 m</t>
  </si>
  <si>
    <t>735000912R00</t>
  </si>
  <si>
    <t>Regulace otopného systému při opravách vyregulování dvojregulačních ventilů a kohoutů s termostatickým ovládáním</t>
  </si>
  <si>
    <t>800-731</t>
  </si>
  <si>
    <t>735151831R00</t>
  </si>
  <si>
    <t>Demontáž otopných těles panelových třířadých, stavební délky do 1500 mm</t>
  </si>
  <si>
    <t>koupelna s WC: stávající OT : 1</t>
  </si>
  <si>
    <t>735191910R00</t>
  </si>
  <si>
    <t>Ostatní opravy otopných těles napuštění vody do otopného systému včetně potrubí (bez kotle a ohříváků)  otopných těles</t>
  </si>
  <si>
    <t>Odkaz na mn. položky pořadí 70 : 1,00000</t>
  </si>
  <si>
    <t>735192925R00</t>
  </si>
  <si>
    <t>Ostatní opravy otopných těles zpětná montáž otopných těles panelových  třířadých, do 150 mm</t>
  </si>
  <si>
    <t>Odkaz na mn. položky pořadí 67 : 1,00000</t>
  </si>
  <si>
    <t>735494811R00</t>
  </si>
  <si>
    <t>Vypuštění vody z otopných soustav bez kotlů, ohříváků, zásobníků a nádrží</t>
  </si>
  <si>
    <t>998735101R00</t>
  </si>
  <si>
    <t>Přesun hmot pro otopná tělesa v objektech výšky do 6 m</t>
  </si>
  <si>
    <t>766661122R00</t>
  </si>
  <si>
    <t>Montáž dveřních křídel kompletizovaných otevíravých ,  , do ocelové nebo fošnové zárubně, jednokřídlových, šířky přes 800 mm</t>
  </si>
  <si>
    <t>800-766</t>
  </si>
  <si>
    <t>Odkaz na mn. položky pořadí 86 : 2,00000</t>
  </si>
  <si>
    <t>766662811R00</t>
  </si>
  <si>
    <t>Demontáž dveřních křídel prahů dveří  jednokřídlových</t>
  </si>
  <si>
    <t>Odkaz na mn. položky pořadí 20 : 9,00000</t>
  </si>
  <si>
    <t>766669923R00</t>
  </si>
  <si>
    <t>Oprava dveřních křídel výměna kování dveřních křídel  dveřního štítku</t>
  </si>
  <si>
    <t>766670021R00</t>
  </si>
  <si>
    <t xml:space="preserve">Montáž kliky a štítku </t>
  </si>
  <si>
    <t>Odkaz na mn. položky pořadí 84 : 8,00000</t>
  </si>
  <si>
    <t>Odkaz na mn. položky pořadí 83 : 2,00000</t>
  </si>
  <si>
    <t>Odkaz na mn. položky pořadí 85 : 1,00000</t>
  </si>
  <si>
    <t>766695233R00</t>
  </si>
  <si>
    <t>Ostatní montáž prahů dveří  dvoukřídlých, šířky přes 100 mm</t>
  </si>
  <si>
    <t>Odkaz na mn. položky pořadí 87 : 1,00000</t>
  </si>
  <si>
    <t>766694922R00</t>
  </si>
  <si>
    <t>Ostatní výměna parapetních desek dřevěných šířky přes 300 mm, délky přes 1000 do 1600 mm</t>
  </si>
  <si>
    <t>kuchyň : 1</t>
  </si>
  <si>
    <t>pokoj : 2</t>
  </si>
  <si>
    <t>766812111R00</t>
  </si>
  <si>
    <t>Montáž kuchyňských linek dřevěných,  , šířky do 1200 mm</t>
  </si>
  <si>
    <t xml:space="preserve">Položka obsahuje montáž horních a spodních skříněk, pracovní desky, výřezání otvoru pro dřez v pracovní desce včetně zapojení na odpad, montáž a zapojení pákové baterie umístěné ve dřezu a montáž pracovního osvětlení. : </t>
  </si>
  <si>
    <t>Odkaz na mn. položky pořadí 89 : 1,00000</t>
  </si>
  <si>
    <t>766812113R00</t>
  </si>
  <si>
    <t>Montáž kuchyňských linek dřevěných,  , šířky přes 1500 do 1800 mm mm</t>
  </si>
  <si>
    <t>Odkaz na mn. položky pořadí 90 : 1,00000</t>
  </si>
  <si>
    <t>766825821R00</t>
  </si>
  <si>
    <t>Demontáž nábytku vestavěného skříní dvoukřídlových</t>
  </si>
  <si>
    <t>předsíň : 4</t>
  </si>
  <si>
    <t>54112124R</t>
  </si>
  <si>
    <t>deska varná vestavná elektrická; sklokeramická; varné zóny 4 (2x1,2 + 2x1,8 kW); š x h x v 590 x 520 x 54 mm</t>
  </si>
  <si>
    <t>54200000T</t>
  </si>
  <si>
    <t>vestavná elektrická trouba</t>
  </si>
  <si>
    <t xml:space="preserve">ks    </t>
  </si>
  <si>
    <t>54914582R</t>
  </si>
  <si>
    <t>kování stavební - prvek: dveřní kování se zajištěním; provedení Cr; pro dveře WC, koupelen</t>
  </si>
  <si>
    <t>2 WC : 2</t>
  </si>
  <si>
    <t>54914594R</t>
  </si>
  <si>
    <t>kování stavební - prvek: kliky se štíty pro cylindrickou vložku; provedení Cr; pro dveře</t>
  </si>
  <si>
    <t>1 předsíň x 5 předpokoj : 1</t>
  </si>
  <si>
    <t>5 předpokoj x pokoj 6 : 1</t>
  </si>
  <si>
    <t>5 předpokoj x pokoj 7 : 1</t>
  </si>
  <si>
    <t>6 pokoj x 7 pokoj : 1</t>
  </si>
  <si>
    <t>54914686R</t>
  </si>
  <si>
    <t>kování bezpečnostní klika - knoflík; povrch Cr; bezpečnostní třída 3</t>
  </si>
  <si>
    <t>611601204R</t>
  </si>
  <si>
    <t>dveře vnitřní š = 900 mm; h = 1 970,0 mm; laminátové; otevíravé; počet křídel 1; plné; dekor dub, buk, olše, javor, třešeň, bílá, šedá, ořech, wenge, kalvados, merano, titan</t>
  </si>
  <si>
    <t>61187176.zR</t>
  </si>
  <si>
    <t>práh dub</t>
  </si>
  <si>
    <t>61187553R</t>
  </si>
  <si>
    <t>parapet vnitřní š = 350 mm; materiál - povrch transparentní lak; materiál - jádro smrkové dřevo</t>
  </si>
  <si>
    <t>kuchyň : 1*1,50</t>
  </si>
  <si>
    <t>pokoj : 2*1,50</t>
  </si>
  <si>
    <t>61581620R</t>
  </si>
  <si>
    <t>Analogicky pro kuchyňskou linku včetně horních skříněk v délce 2,80 m. : 1</t>
  </si>
  <si>
    <t>61581622.AR</t>
  </si>
  <si>
    <t>linka kuchyňská atypická; š = 1 800 mm</t>
  </si>
  <si>
    <t>998766101R00</t>
  </si>
  <si>
    <t>Přesun hmot pro konstrukce truhlářské v objektech výšky do 6 m</t>
  </si>
  <si>
    <t>50 m vodorovně</t>
  </si>
  <si>
    <t>771100020RAA</t>
  </si>
  <si>
    <t>Vyrovnání podkladů pod dlažby stěrkovými hmotami tl. 10 mm, použití v interiéru, s penetrací</t>
  </si>
  <si>
    <t>2 x WC : 2*(1,125*2,55)</t>
  </si>
  <si>
    <t>771575024RAA</t>
  </si>
  <si>
    <t>Dlažba z dlaždic keramických 30 x 30 cm, položených do flexibilního lepidla,  , včetně jednosložkové hydroizolační stěrky</t>
  </si>
  <si>
    <t>Odkaz na mn. položky pořadí 92 : 5,73750</t>
  </si>
  <si>
    <t>998771101R00</t>
  </si>
  <si>
    <t>Přesun hmot pro podlahy z dlaždic v objektech výšky do 6 m</t>
  </si>
  <si>
    <t>800-771</t>
  </si>
  <si>
    <t>776401800RT1</t>
  </si>
  <si>
    <t>Demontáž soklíků nebo lišt pryžových nebo PVC odstranění a uložení na hromady</t>
  </si>
  <si>
    <t>800-775</t>
  </si>
  <si>
    <t>kuchyň : 2*(6,70+2,28)-(2*0,90)</t>
  </si>
  <si>
    <t>předsíň : 2*(2,35+10,10)-(5*0,90)</t>
  </si>
  <si>
    <t>4 pokoj : 2*(6,70+4,80)-(3*0,90)</t>
  </si>
  <si>
    <t>5 pokoj : 2*(6,70+5,40)-(2*0,90)</t>
  </si>
  <si>
    <t>6 pokoj : 2*(5,225+2,65)-(2*0,90)</t>
  </si>
  <si>
    <t>776511820RT1</t>
  </si>
  <si>
    <t>Odstranění povlakových podlah z nášlapné plochy lepených, s podložkou, z ploch přes 20 m2</t>
  </si>
  <si>
    <t>předsíň : 2,35*10,10</t>
  </si>
  <si>
    <t>4 pokoj : 6,70*4,80</t>
  </si>
  <si>
    <t>5 pokoj : (1,40*2,65)+(6,70*2,65)</t>
  </si>
  <si>
    <t>6 pokoj : 5,225*2,65</t>
  </si>
  <si>
    <t>776511820RT2</t>
  </si>
  <si>
    <t>Odstranění povlakových podlah z nášlapné plochy lepených, s podložkou, z ploch přes 10 do 20 m2</t>
  </si>
  <si>
    <t>kuchyň : 6,70*2,28</t>
  </si>
  <si>
    <t>776981112R00</t>
  </si>
  <si>
    <t>Přechodové, krycí a ukončující podlahové profily přechodová lišta, stejná výška podlahoviny, eloxovaný hliník, samolepicí profil,  , šířka profilu 30 mm</t>
  </si>
  <si>
    <t>776981113R00</t>
  </si>
  <si>
    <t>Přechodové, krycí a ukončující podlahové profily přechodová lišta, různá výška podlahoviny, eloxovaný hliník, samolepicí profil, výška profilu 8 mm, šířka profilu 35 mm</t>
  </si>
  <si>
    <t>1 předsíň x 2 WC : 2*0,90</t>
  </si>
  <si>
    <t>776520110RAF</t>
  </si>
  <si>
    <t>Podlahy povlakové podlahovina homogenní protiskluzná, tl. 2,0 mm, z pásů, včetně soklíku, včetně vyrovnání podkladu samonivelační stěrkou</t>
  </si>
  <si>
    <t>lepení a dodávka podlahoviny z PVC, bez podkladu. Svaření podlahoviny. Dodávka a lepení podlahových soklíků z měkčeného PVC. Pastování a vyleštění podlah.</t>
  </si>
  <si>
    <t>1 předsíň : 2,35*10,10</t>
  </si>
  <si>
    <t>3 kuchyň : 6,70*2,28</t>
  </si>
  <si>
    <t>5 předpokoj : 1,40*2,65</t>
  </si>
  <si>
    <t>7 pokoj : 6,70*2,65</t>
  </si>
  <si>
    <t>998776101R00</t>
  </si>
  <si>
    <t>Přesun hmot pro podlahy povlakové v objektech výšky do 6 m</t>
  </si>
  <si>
    <t>781101210R00</t>
  </si>
  <si>
    <t>Příprava podkladu pod obklady penetrace podkladu pod obklady</t>
  </si>
  <si>
    <t>2 x WC: bez odečtu okenního otvoru a přičtení ostění : 2*(2*(1,125+2,55)*2,00-(0,90*1,97))</t>
  </si>
  <si>
    <t>kuchyň : 0,60*(0,60+2,80)</t>
  </si>
  <si>
    <t>781497111R00</t>
  </si>
  <si>
    <t xml:space="preserve">Lišty k obkladům profil ukončovací leštěný hliník, uložení do tmele, výška profilu 6 mm,  </t>
  </si>
  <si>
    <t>2 x WC: bez odečtu okenního otvoru a přičtení ostění : 2*(2*(1,125+2,55))</t>
  </si>
  <si>
    <t>781475124RAA</t>
  </si>
  <si>
    <t>Obklad vnitřní keramický do velikosti 300 x 300 mm, do flexibilního tmelu,  , s hydroizolačním nátěrem</t>
  </si>
  <si>
    <t>z dlaždic keramických kladených do malty, včetně spárování a podílu práce v omezeném prostoru a na malých plochách.</t>
  </si>
  <si>
    <t>Odkaz na mn. položky pořadí 102 : 27,89400</t>
  </si>
  <si>
    <t>998781101R00</t>
  </si>
  <si>
    <t>Přesun hmot pro obklady keramické v objektech výšky do 6 m</t>
  </si>
  <si>
    <t>783201811R00</t>
  </si>
  <si>
    <t>Odstranění nátěrů z kovových doplňk.konstrukcí oškrabáním</t>
  </si>
  <si>
    <t>800-783</t>
  </si>
  <si>
    <t>zárubeň š. 0,90 m : 8*((2*1,97+0,90)*(0,10+2*0,05))</t>
  </si>
  <si>
    <t>783293113R00</t>
  </si>
  <si>
    <t>Nátěry kovových doplňkových konstrukcí disperzní základ antikorozní + 2 x email</t>
  </si>
  <si>
    <t>Odkaz na mn. položky pořadí 106 : 7,74400</t>
  </si>
  <si>
    <t>nová zárubeň š. 0,90 m : 2*((2*1,97+0,90)*(0,10+2*0,05))</t>
  </si>
  <si>
    <t>783602823R00</t>
  </si>
  <si>
    <t>Odstranění starých nátěrů z truhlářských výrobků opálením s obroušením, dveří a zárubní</t>
  </si>
  <si>
    <t xml:space="preserve">interiérové dveře : </t>
  </si>
  <si>
    <t xml:space="preserve">množství nátěrů dřevěných dveří a vrat se určuje v m2 samostatně pro dveřní křídla: : </t>
  </si>
  <si>
    <t>2 x plochou stanovenou součinem jmenovité šířky zvětšené o 50 mm a jmenovité výšky zvětšené o 25 mm : 9*(2*((0,90+0,050)*(1,97+0,025)))</t>
  </si>
  <si>
    <t>783625930R00</t>
  </si>
  <si>
    <t>Údržba nátěrů truhlářských výrobků, syntetické dvojnásobné s 2x emailováním a 2x tmelením</t>
  </si>
  <si>
    <t>na vzduchu schnoucí dveří vícevýplňových (profilovaných) a žaluziových nebo oken dvoudílných tříkřídlových a vícekřídlových a oken třídílných a vícedílných nebo vestavěného nábytku.</t>
  </si>
  <si>
    <t>Odkaz na mn. položky pořadí 108 : 34,11450</t>
  </si>
  <si>
    <t>784011222RT2</t>
  </si>
  <si>
    <t>Ostatní práce zakrytí podlah,  , včetně papírové lepenky</t>
  </si>
  <si>
    <t>800-784</t>
  </si>
  <si>
    <t>2 WC : 2*(1,125*2,55)</t>
  </si>
  <si>
    <t>784450025RA0</t>
  </si>
  <si>
    <t>Malby z malířských směsí disperzní na SDK, penetrace jednonásobná, malba dvojnásobná, bílá</t>
  </si>
  <si>
    <t>2 WC - strop : 2*(1,125*2,55)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</si>
  <si>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</si>
  <si>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</si>
  <si>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</si>
  <si>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1 předsíň : 2*(2,35+10,10)*4,74+(2,35*10,10)</t>
  </si>
  <si>
    <t>2 WC : 2*(2*(1,125+2,55)*(3,30-2,00))</t>
  </si>
  <si>
    <t>3 kuchyň : 2*(6,70+2,28)*4,00+(6,70*2,28)</t>
  </si>
  <si>
    <t>4 pokoj : 2*(6,70+4,80)*4,00+(6,70*4,80)</t>
  </si>
  <si>
    <t>5 předpokoj : 2*(1,40+2,65)*4,00+(1,40*2,65)</t>
  </si>
  <si>
    <t>6 pokoj : 2*(5,225+2,65)*4,00+(5,225*2,65)</t>
  </si>
  <si>
    <t>7 pokoj : 2*(6,70+2,65)*4,00+(6,70*2,65)</t>
  </si>
  <si>
    <t>787600802R00</t>
  </si>
  <si>
    <t>Vysklení oken a dveří sklo ploché přes 1 do 3 m2</t>
  </si>
  <si>
    <t>800-787</t>
  </si>
  <si>
    <t>koupelna s WC : 3,00</t>
  </si>
  <si>
    <t>787623380R00</t>
  </si>
  <si>
    <t>Odkaz na mn. položky pořadí 113 : 3,00000</t>
  </si>
  <si>
    <t xml:space="preserve">Případně stávající okno opatřit neprůhlednou folií. : </t>
  </si>
  <si>
    <t>998787201R00</t>
  </si>
  <si>
    <t>210010320R00</t>
  </si>
  <si>
    <t xml:space="preserve">Montáž krabice plastové přístrojové, kruhové, o průměru 73 mm, hloubky 42 mm,  , do zdiva, se zapojením,  </t>
  </si>
  <si>
    <t>Odkaz na mn. položky pořadí 140 : 21,00000</t>
  </si>
  <si>
    <t>Odkaz na mn. položky pořadí 141 : 6,00000</t>
  </si>
  <si>
    <t>Odkaz na mn. položky pořadí 142 : 1,00000</t>
  </si>
  <si>
    <t>Odkaz na mn. položky pořadí 143 : 2,00000</t>
  </si>
  <si>
    <t>210010321RT1</t>
  </si>
  <si>
    <t>Montáž krabice plastové univerzální,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</si>
  <si>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</si>
  <si>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</si>
  <si>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210110045RT6</t>
  </si>
  <si>
    <t>Montáž spínače zapuštěného a polozapuštěného včetně zapojení, dodávky spínače, krytu a rámečku, střídavého,  , řazení 6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</si>
  <si>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</si>
  <si>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</si>
  <si>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210111014RT2</t>
  </si>
  <si>
    <t xml:space="preserve">Montáž zásuvky domovní zapuštěné včetně zapojení, včetně dodávky zásuvky dvojnásobné s ochrannými kolíky 16A/250VAC,  , provedení 2x (2P+PE),  </t>
  </si>
  <si>
    <t>210120813R00</t>
  </si>
  <si>
    <t>Montáž chrániče proudového, třípólového, do 40 A</t>
  </si>
  <si>
    <t>Odkaz na mn. položky pořadí 147 : 1,00000</t>
  </si>
  <si>
    <t>210120421R00</t>
  </si>
  <si>
    <t>Montáž jističe jednopólového</t>
  </si>
  <si>
    <t>modulárního, do rozvodné skříně</t>
  </si>
  <si>
    <t>Odkaz na mn. položky pořadí 144 : 3,00000</t>
  </si>
  <si>
    <t>Odkaz na mn. položky pořadí 145 : 6,00000</t>
  </si>
  <si>
    <t>210120441R00</t>
  </si>
  <si>
    <t>Montáž jističe třípólového</t>
  </si>
  <si>
    <t>Odkaz na mn. položky pořadí 146 : 1,00000</t>
  </si>
  <si>
    <t>210120901R00</t>
  </si>
  <si>
    <t>Montáž hlavního vypínače v rozvaděči</t>
  </si>
  <si>
    <t>210121111R00</t>
  </si>
  <si>
    <t>Montáž zvonku</t>
  </si>
  <si>
    <t>Odkaz na mn. položky pořadí 148 : 1,00000</t>
  </si>
  <si>
    <t>210800546RT1</t>
  </si>
  <si>
    <t>Montáž vodiče H07V-U (CY), 4 mm2, uloženého pevně, včetně dodávky vodiče</t>
  </si>
  <si>
    <t>210800101RT1</t>
  </si>
  <si>
    <t>Montáž kabelu CYKY 750 V, 2 x 1,5 mm2, uloženého pod omítkou, včetně dodávky kabelu</t>
  </si>
  <si>
    <t>210800105RT1</t>
  </si>
  <si>
    <t>Montáž kabelu CYKY 750 V, 3 x 1,5 mm2, uloženého pod omítkou, včetně dodávky kabelu</t>
  </si>
  <si>
    <t>CYKY-J 3x1,5 : 65</t>
  </si>
  <si>
    <t>CYKY-O 3x1,5 : 50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</si>
  <si>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</si>
  <si>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</si>
  <si>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</si>
  <si>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</si>
  <si>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210800116RT1</t>
  </si>
  <si>
    <t>Montáž kabelu CYKY 750 V, 5 x 2,5 mm2, uloženého pod omítkou, včetně dodávky kabelu</t>
  </si>
  <si>
    <t>210800118RT2</t>
  </si>
  <si>
    <t>Montáž kabelu CYKY 750 V, 5 x 10 mm2, uloženého pod omítkou, včetně dodávky kabelu</t>
  </si>
  <si>
    <t>741511OA0</t>
  </si>
  <si>
    <t>SVÍTIDLO INTERIÉROVÉ ŽÁROVKOVÉ (IP 20) VČETNĚ ZDROJE DO 200 W</t>
  </si>
  <si>
    <t>KUS</t>
  </si>
  <si>
    <t>EXP 21</t>
  </si>
  <si>
    <t>1 předsíň : 2</t>
  </si>
  <si>
    <t>3 kuchyň : 1</t>
  </si>
  <si>
    <t>4 pokoj : 2</t>
  </si>
  <si>
    <t>5 předpokoj : 1</t>
  </si>
  <si>
    <t>6 pokoj : 1</t>
  </si>
  <si>
    <t>7 pokoj : 1</t>
  </si>
  <si>
    <t>741512OA0</t>
  </si>
  <si>
    <t>SVÍTIDLO INTERIÉROVÉ ŽÁROVKOVÉ (IP 20) VČETNĚ ZDROJE VE VYŠŠÍM KRYTÍ (MIN. IP 44) DO 200 W</t>
  </si>
  <si>
    <t>2 WC : 1+1</t>
  </si>
  <si>
    <t>741725OA0</t>
  </si>
  <si>
    <t>ČIDLO KOUŘOVÉ</t>
  </si>
  <si>
    <t>741Z01OA0</t>
  </si>
  <si>
    <t>DEMONTÁŽ INTERIÉROVÉHO SVÍTIDLA</t>
  </si>
  <si>
    <t>741Z08OA0</t>
  </si>
  <si>
    <t>DEMONTÁŽ STÁVAJÍCÍ ELEKTROINSTALACE - KABELY, SVÍTIDLA, VYPÍNAČE, ZÁSUVKY, KRABICE APOD.</t>
  </si>
  <si>
    <t>M2</t>
  </si>
  <si>
    <t>744121OA0</t>
  </si>
  <si>
    <t>ROZVODNICE NN MODULÁRNÍ, MIN. IP 55, TŘÍDA IZOLACE II, DO 24 MODULŮ</t>
  </si>
  <si>
    <t>34571511R</t>
  </si>
  <si>
    <t>krabice elektroinstalační pod omítku; přístrojová; mat. PVC samozhášivé; teplot.rozsah -5 až 60 °C; určeno pro rozvody s napětím 400 V a proudem max. 16 A; rozměry-průměr,hloubka pr.73x30 mm</t>
  </si>
  <si>
    <t>34571515R</t>
  </si>
  <si>
    <t>krabice elektroinstalační pod omítku; přístrojová, dvojnásobná; mat. PVC samozhášivé; teplot.rozsah -5 až 60 °C; určeno pro rozvody s napětím 400 V a proudem max. 16 A; rozměry-průměr,hloubka 142x70x45 mm</t>
  </si>
  <si>
    <t>345715160R</t>
  </si>
  <si>
    <t>krabice elektroinstalační pod omítku; přístrojová, trojnásobná; mat. PVC samozhášivé; teplot.rozsah -5 až 60 °C; určeno pro rozvody s napětím 400 V a proudem max. 16 A</t>
  </si>
  <si>
    <t>345715161R</t>
  </si>
  <si>
    <t>krabice elektroinstalační pod omítku; přístrojová, čtyřnásobná; mat. PVC samozhášivé; teplot.rozsah -5 až 60 °C; určeno pro rozvody s napětím 400 V a proudem max. 16 A</t>
  </si>
  <si>
    <t>35822001013R</t>
  </si>
  <si>
    <t>jistič modulární jmen.proud 10,00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</si>
  <si>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</si>
  <si>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</si>
  <si>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</si>
  <si>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</si>
  <si>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358891530R</t>
  </si>
  <si>
    <t>chránič kombinovaný - proudový s nadproudovou ochranou; typ AC; jmen.proud 16,00 A; počet pólů 1+N; jmen.reziduální proud 30 mA; charakt. B</t>
  </si>
  <si>
    <t>358892010R</t>
  </si>
  <si>
    <t>zvonek modulární; pro přeruš.chod, instalace na lištu DIN; 230V AC, příkon 4,5 VA, stupeň krytí IP 40</t>
  </si>
  <si>
    <t>222280081R00</t>
  </si>
  <si>
    <t>Koaxiální kabel na příchytkách</t>
  </si>
  <si>
    <t>Odkaz na mn. položky pořadí 154 : 35,00000</t>
  </si>
  <si>
    <t>222280214R00</t>
  </si>
  <si>
    <t>Kabel UTP/FTP kat.5e v trubkách</t>
  </si>
  <si>
    <t>Odkaz na mn. položky pořadí 156 : 35,00000</t>
  </si>
  <si>
    <t>222290001R00</t>
  </si>
  <si>
    <t>Zásuvka 1xRJ45 UTP kat.5e pod omítku</t>
  </si>
  <si>
    <t>Odkaz na mn. položky pořadí 157 : 3,00000</t>
  </si>
  <si>
    <t>222730001R00</t>
  </si>
  <si>
    <t>Účastnická zásuvka TV+R+SAT koncová pod omítku</t>
  </si>
  <si>
    <t>222730005R00</t>
  </si>
  <si>
    <t>Účastnická zásuvka TV+R průchozí pod omítku</t>
  </si>
  <si>
    <t>3412652212R</t>
  </si>
  <si>
    <t>kabel homologovaný koaxiální 75 Ohm; sdělovací, stíněný vnitřní; Cu plná holá jádra; počet a průřez žil 1x1mm, průměr přes plášť 7 mm; teplota použití -30 až 70 °C; barva pláště bílá</t>
  </si>
  <si>
    <t>34536515R</t>
  </si>
  <si>
    <t>přístroj anténní zásuvky řazení TV+R+SAT</t>
  </si>
  <si>
    <t>371201303R</t>
  </si>
  <si>
    <t>kabel UTP Elite, Cat5E, venkovní PE+PVC, odolný proti UV záření</t>
  </si>
  <si>
    <t>371202012R</t>
  </si>
  <si>
    <t>zásuvka datová 1xRJ45, bílá, montáž do instalačních krabic</t>
  </si>
  <si>
    <t>650111723RT2</t>
  </si>
  <si>
    <t>Montáž zemnící svorky na kovové konstrukce, včetně pásku, včetně dodávky svorky a Cu pásku (bez vodiče a připojení)</t>
  </si>
  <si>
    <t>979091211R00</t>
  </si>
  <si>
    <t>Vodorovné přemístění suti do 7 km</t>
  </si>
  <si>
    <t>Přesun suti</t>
  </si>
  <si>
    <t>POL8_</t>
  </si>
  <si>
    <t>979091221R00</t>
  </si>
  <si>
    <t>Vodorovné přemístění suti za každý další 1 km</t>
  </si>
  <si>
    <t>979095312R00</t>
  </si>
  <si>
    <t>Naložení a složení suti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</si>
  <si>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</si>
  <si>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</si>
  <si>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</si>
  <si>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</si>
  <si>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</si>
  <si>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</si>
  <si>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</si>
  <si>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</si>
  <si>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</si>
  <si>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</si>
  <si>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</si>
  <si>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</si>
  <si>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</si>
  <si>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</si>
  <si>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POL99_1</t>
  </si>
  <si>
    <t>005122 R</t>
  </si>
  <si>
    <t>Provozní vlivy</t>
  </si>
  <si>
    <t>POL99_0</t>
  </si>
  <si>
    <t>005123 R</t>
  </si>
  <si>
    <t>Územní vlivy</t>
  </si>
  <si>
    <t>005211010R</t>
  </si>
  <si>
    <t>Předání a převzetí staveniště</t>
  </si>
  <si>
    <t>POL99_8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</si>
  <si>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</si>
  <si>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</si>
  <si>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</si>
  <si>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</si>
  <si>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00523  R</t>
  </si>
  <si>
    <t>Zkoušky a revize</t>
  </si>
  <si>
    <t>005241010R</t>
  </si>
  <si>
    <t xml:space="preserve">Dokumentace skutečného provedení </t>
  </si>
  <si>
    <t>SUM</t>
  </si>
  <si>
    <t>END</t>
  </si>
  <si>
    <t>vnitřního i vnějšího zdiva, bez odsekání vadných cihel</t>
  </si>
  <si>
    <t>Omítka vnitřní stěn ze suché směsi třívrstvá, vápenocementové jádro, vápenný štuk, na pórobeton, ruční zpracování, kompletní souvrství</t>
  </si>
  <si>
    <t>Zřízení dveřních otvorů vybourání otvoru dveře 1 kř, překlad, zárubeň, práh, zdivo tloušťky do 15 cm</t>
  </si>
  <si>
    <t>Vybourání otvorů ve zdivu cihelném z jakýchkoliv cihel pálených  na jakoukoliv maltu vápenou nebo vápenocementovou, plochy do 0,0225 m2, tloušťky do 150 mm, základovém nebo nadzákladovém,</t>
  </si>
  <si>
    <t>Potrubí PE připojovací vnější průměr D 110 mm, tloušťka stěny 4,3 mm, DN 100 včetně tvarovek. Bez zednických výpomocí.</t>
  </si>
  <si>
    <t>Zřízení přípojek na potrubí D 50 mm, vyvedení a upevnění odpadních výpustek,</t>
  </si>
  <si>
    <t>Zřízení přípojek na potrubí D 110  mm, vyvedení a upevnění odpadních výpustek,</t>
  </si>
  <si>
    <t>Potrubí z plastických hmot polypropylenové potrubí PP-R, D 20 mm, s 2,8 mm, PN 16, polyfúzně svařované, včetně zednických výpomocí, včetně tvarovek</t>
  </si>
  <si>
    <t>Potrubí z plastických hmot polypropylenové potrubí PP-R, D 20 mm, s 3,4 mm, PN 20, polyfúzně svařované, včetně zednických výpomocí, včetně tvarovek</t>
  </si>
  <si>
    <t>linka kuchyňská atypická; š = 1 000 mm</t>
  </si>
  <si>
    <t>Zasklení oken a dveří sklem plochým matovaným pevných , sklem tloušťky 4 mm, s podtmelením na lišty, včetně pomocného lešení.</t>
  </si>
  <si>
    <t>Přesun hmot pro zasklívání v objektech výšky do 6 m 50 m vodorovně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</si>
</sst>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>
      <alignment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5" borderId="21" xfId="0" applyNumberForma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3" borderId="15" xfId="0" applyNumberForma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PA21AEChYPwzCl957MMFZijQwUo7tTEIHkHHT6UM/bT/E5VqbMcSAh/ZjdTQizlT15nPF0Jvd+Hw8NCXLgt8kQ==" saltValue="V/MQKkfWcqfMqhKO8ttVy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opLeftCell="B1" zoomScaleNormal="100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1" t="s">
        <v>41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8" t="s">
        <v>22</v>
      </c>
      <c r="C2" s="79"/>
      <c r="D2" s="194" t="s">
        <v>48</v>
      </c>
      <c r="E2" s="194"/>
      <c r="F2" s="192" t="s">
        <v>49</v>
      </c>
      <c r="G2" s="192"/>
      <c r="H2" s="192"/>
      <c r="I2" s="192"/>
      <c r="J2" s="193"/>
      <c r="O2" s="1"/>
    </row>
    <row r="3" spans="1:15" ht="27" customHeight="1" x14ac:dyDescent="0.2">
      <c r="A3" s="2"/>
      <c r="B3" s="80" t="s">
        <v>46</v>
      </c>
      <c r="C3" s="79"/>
      <c r="D3" s="200" t="s">
        <v>45</v>
      </c>
      <c r="E3" s="200"/>
      <c r="F3" s="195" t="s">
        <v>44</v>
      </c>
      <c r="G3" s="195"/>
      <c r="H3" s="195"/>
      <c r="I3" s="195"/>
      <c r="J3" s="196"/>
    </row>
    <row r="4" spans="1:15" ht="23.25" customHeight="1" x14ac:dyDescent="0.2">
      <c r="A4" s="76">
        <v>1281</v>
      </c>
      <c r="B4" s="81" t="s">
        <v>47</v>
      </c>
      <c r="C4" s="82"/>
      <c r="D4" s="199" t="s">
        <v>43</v>
      </c>
      <c r="E4" s="199"/>
      <c r="F4" s="197" t="s">
        <v>44</v>
      </c>
      <c r="G4" s="197"/>
      <c r="H4" s="197"/>
      <c r="I4" s="197"/>
      <c r="J4" s="198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84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84"/>
      <c r="J6" s="8"/>
    </row>
    <row r="7" spans="1:15" ht="15.75" customHeight="1" x14ac:dyDescent="0.2">
      <c r="A7" s="2"/>
      <c r="B7" s="29"/>
      <c r="C7" s="56"/>
      <c r="D7" s="77"/>
      <c r="E7" s="83"/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44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SUMIF(F53:F79,A16,I53:I79)+SUMIF(F53:F79,"PSU",I53:I79)</f>
        <v>0</v>
      </c>
      <c r="J16" s="209"/>
    </row>
    <row r="17" spans="1:10" ht="23.25" customHeight="1" x14ac:dyDescent="0.2">
      <c r="A17" s="144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SUMIF(F53:F79,A17,I53:I79)</f>
        <v>0</v>
      </c>
      <c r="J17" s="209"/>
    </row>
    <row r="18" spans="1:10" ht="23.25" customHeight="1" x14ac:dyDescent="0.2">
      <c r="A18" s="144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SUMIF(F53:F79,A18,I53:I79)</f>
        <v>0</v>
      </c>
      <c r="J18" s="209"/>
    </row>
    <row r="19" spans="1:10" ht="23.25" customHeight="1" x14ac:dyDescent="0.2">
      <c r="A19" s="144" t="s">
        <v>113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SUMIF(F53:F79,A19,I53:I79)</f>
        <v>0</v>
      </c>
      <c r="J19" s="209"/>
    </row>
    <row r="20" spans="1:10" ht="23.25" customHeight="1" x14ac:dyDescent="0.2">
      <c r="A20" s="144" t="s">
        <v>114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SUMIF(F53:F79,A20,I53:I79)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2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4">
        <f>I23*E23/100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4">
        <f>I25*E25/100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6">
        <f>CenaCelkemBezDPH-(ZakladDPHSni+ZakladDPHZakl)</f>
        <v>0</v>
      </c>
      <c r="H27" s="206"/>
      <c r="I27" s="20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0">
        <f>A27</f>
        <v>0</v>
      </c>
      <c r="H28" s="230"/>
      <c r="I28" s="230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29">
        <f>ZakladDPHSni+DPHSni+ZakladDPHZakl+DPHZakl+Zaokrouhleni</f>
        <v>0</v>
      </c>
      <c r="H29" s="229"/>
      <c r="I29" s="229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235"/>
      <c r="D39" s="235"/>
      <c r="E39" s="235"/>
      <c r="F39" s="101">
        <f>'01 013.01_2019_22 Pol'!AE616</f>
        <v>0</v>
      </c>
      <c r="G39" s="102">
        <f>'01 013.01_2019_22 Pol'!AF616</f>
        <v>0</v>
      </c>
      <c r="H39" s="103"/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6"/>
      <c r="C40" s="236" t="s">
        <v>51</v>
      </c>
      <c r="D40" s="236"/>
      <c r="E40" s="236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45</v>
      </c>
      <c r="C41" s="236" t="s">
        <v>44</v>
      </c>
      <c r="D41" s="236"/>
      <c r="E41" s="236"/>
      <c r="F41" s="107">
        <f>'01 013.01_2019_22 Pol'!AE616</f>
        <v>0</v>
      </c>
      <c r="G41" s="108">
        <f>'01 013.01_2019_22 Pol'!AF616</f>
        <v>0</v>
      </c>
      <c r="H41" s="108"/>
      <c r="I41" s="109">
        <f>F41+G41+H41</f>
        <v>0</v>
      </c>
      <c r="J41" s="110" t="str">
        <f>IF(_xlfn.SINGLE(CenaCelkemVypocet)=0,"",I41/_xlfn.SINGLE(CenaCelkemVypocet)*100)</f>
        <v/>
      </c>
    </row>
    <row r="42" spans="1:10" ht="25.5" hidden="1" customHeight="1" x14ac:dyDescent="0.2">
      <c r="A42" s="89">
        <v>3</v>
      </c>
      <c r="B42" s="111" t="s">
        <v>43</v>
      </c>
      <c r="C42" s="235" t="s">
        <v>44</v>
      </c>
      <c r="D42" s="235"/>
      <c r="E42" s="235"/>
      <c r="F42" s="112">
        <f>'01 013.01_2019_22 Pol'!AE616</f>
        <v>0</v>
      </c>
      <c r="G42" s="103">
        <f>'01 013.01_2019_22 Pol'!AF616</f>
        <v>0</v>
      </c>
      <c r="H42" s="103"/>
      <c r="I42" s="104">
        <f>F42+G42+H42</f>
        <v>0</v>
      </c>
      <c r="J42" s="105" t="str">
        <f>IF(_xlfn.SINGLE(CenaCelkemVypocet)=0,"",I42/_xlfn.SINGLE(CenaCelkemVypocet)*100)</f>
        <v/>
      </c>
    </row>
    <row r="43" spans="1:10" ht="25.5" hidden="1" customHeight="1" x14ac:dyDescent="0.2">
      <c r="A43" s="89"/>
      <c r="B43" s="237" t="s">
        <v>52</v>
      </c>
      <c r="C43" s="238"/>
      <c r="D43" s="238"/>
      <c r="E43" s="238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5" t="s">
        <v>60</v>
      </c>
    </row>
    <row r="52" spans="1:10" ht="25.5" customHeight="1" x14ac:dyDescent="0.2">
      <c r="A52" s="127"/>
      <c r="B52" s="130" t="s">
        <v>17</v>
      </c>
      <c r="C52" s="130" t="s">
        <v>5</v>
      </c>
      <c r="D52" s="131"/>
      <c r="E52" s="131"/>
      <c r="F52" s="132" t="s">
        <v>61</v>
      </c>
      <c r="G52" s="132"/>
      <c r="H52" s="132"/>
      <c r="I52" s="132" t="s">
        <v>29</v>
      </c>
      <c r="J52" s="132" t="s">
        <v>0</v>
      </c>
    </row>
    <row r="53" spans="1:10" ht="36.75" customHeight="1" x14ac:dyDescent="0.2">
      <c r="A53" s="128"/>
      <c r="B53" s="133" t="s">
        <v>62</v>
      </c>
      <c r="C53" s="239" t="s">
        <v>63</v>
      </c>
      <c r="D53" s="240"/>
      <c r="E53" s="240"/>
      <c r="F53" s="140" t="s">
        <v>24</v>
      </c>
      <c r="G53" s="141"/>
      <c r="H53" s="141"/>
      <c r="I53" s="141">
        <f>'01 013.01_2019_22 Pol'!G8</f>
        <v>0</v>
      </c>
      <c r="J53" s="137" t="str">
        <f>IF(I80=0,"",I53/I80*100)</f>
        <v/>
      </c>
    </row>
    <row r="54" spans="1:10" ht="36.75" customHeight="1" x14ac:dyDescent="0.2">
      <c r="A54" s="128"/>
      <c r="B54" s="133" t="s">
        <v>64</v>
      </c>
      <c r="C54" s="239" t="s">
        <v>65</v>
      </c>
      <c r="D54" s="240"/>
      <c r="E54" s="240"/>
      <c r="F54" s="140" t="s">
        <v>24</v>
      </c>
      <c r="G54" s="141"/>
      <c r="H54" s="141"/>
      <c r="I54" s="141">
        <f>'01 013.01_2019_22 Pol'!G14</f>
        <v>0</v>
      </c>
      <c r="J54" s="137" t="str">
        <f>IF(I80=0,"",I54/I80*100)</f>
        <v/>
      </c>
    </row>
    <row r="55" spans="1:10" ht="36.75" customHeight="1" x14ac:dyDescent="0.2">
      <c r="A55" s="128"/>
      <c r="B55" s="133" t="s">
        <v>66</v>
      </c>
      <c r="C55" s="239" t="s">
        <v>67</v>
      </c>
      <c r="D55" s="240"/>
      <c r="E55" s="240"/>
      <c r="F55" s="140" t="s">
        <v>24</v>
      </c>
      <c r="G55" s="141"/>
      <c r="H55" s="141"/>
      <c r="I55" s="141">
        <f>'01 013.01_2019_22 Pol'!G36</f>
        <v>0</v>
      </c>
      <c r="J55" s="137" t="str">
        <f>IF(I80=0,"",I55/I80*100)</f>
        <v/>
      </c>
    </row>
    <row r="56" spans="1:10" ht="36.75" customHeight="1" x14ac:dyDescent="0.2">
      <c r="A56" s="128"/>
      <c r="B56" s="133" t="s">
        <v>68</v>
      </c>
      <c r="C56" s="239" t="s">
        <v>69</v>
      </c>
      <c r="D56" s="240"/>
      <c r="E56" s="240"/>
      <c r="F56" s="140" t="s">
        <v>24</v>
      </c>
      <c r="G56" s="141"/>
      <c r="H56" s="141"/>
      <c r="I56" s="141">
        <f>'01 013.01_2019_22 Pol'!G57</f>
        <v>0</v>
      </c>
      <c r="J56" s="137" t="str">
        <f>IF(I80=0,"",I56/I80*100)</f>
        <v/>
      </c>
    </row>
    <row r="57" spans="1:10" ht="36.75" customHeight="1" x14ac:dyDescent="0.2">
      <c r="A57" s="128"/>
      <c r="B57" s="133" t="s">
        <v>70</v>
      </c>
      <c r="C57" s="239" t="s">
        <v>71</v>
      </c>
      <c r="D57" s="240"/>
      <c r="E57" s="240"/>
      <c r="F57" s="140" t="s">
        <v>24</v>
      </c>
      <c r="G57" s="141"/>
      <c r="H57" s="141"/>
      <c r="I57" s="141">
        <f>'01 013.01_2019_22 Pol'!G66</f>
        <v>0</v>
      </c>
      <c r="J57" s="137" t="str">
        <f>IF(I80=0,"",I57/I80*100)</f>
        <v/>
      </c>
    </row>
    <row r="58" spans="1:10" ht="36.75" customHeight="1" x14ac:dyDescent="0.2">
      <c r="A58" s="128"/>
      <c r="B58" s="133" t="s">
        <v>72</v>
      </c>
      <c r="C58" s="239" t="s">
        <v>73</v>
      </c>
      <c r="D58" s="240"/>
      <c r="E58" s="240"/>
      <c r="F58" s="140" t="s">
        <v>24</v>
      </c>
      <c r="G58" s="141"/>
      <c r="H58" s="141"/>
      <c r="I58" s="141">
        <f>'01 013.01_2019_22 Pol'!G77</f>
        <v>0</v>
      </c>
      <c r="J58" s="137" t="str">
        <f>IF(I80=0,"",I58/I80*100)</f>
        <v/>
      </c>
    </row>
    <row r="59" spans="1:10" ht="36.75" customHeight="1" x14ac:dyDescent="0.2">
      <c r="A59" s="128"/>
      <c r="B59" s="133" t="s">
        <v>74</v>
      </c>
      <c r="C59" s="239" t="s">
        <v>75</v>
      </c>
      <c r="D59" s="240"/>
      <c r="E59" s="240"/>
      <c r="F59" s="140" t="s">
        <v>24</v>
      </c>
      <c r="G59" s="141"/>
      <c r="H59" s="141"/>
      <c r="I59" s="141">
        <f>'01 013.01_2019_22 Pol'!G81</f>
        <v>0</v>
      </c>
      <c r="J59" s="137" t="str">
        <f>IF(I80=0,"",I59/I80*100)</f>
        <v/>
      </c>
    </row>
    <row r="60" spans="1:10" ht="36.75" customHeight="1" x14ac:dyDescent="0.2">
      <c r="A60" s="128"/>
      <c r="B60" s="133" t="s">
        <v>76</v>
      </c>
      <c r="C60" s="239" t="s">
        <v>77</v>
      </c>
      <c r="D60" s="240"/>
      <c r="E60" s="240"/>
      <c r="F60" s="140" t="s">
        <v>24</v>
      </c>
      <c r="G60" s="141"/>
      <c r="H60" s="141"/>
      <c r="I60" s="141">
        <f>'01 013.01_2019_22 Pol'!G108</f>
        <v>0</v>
      </c>
      <c r="J60" s="137" t="str">
        <f>IF(I80=0,"",I60/I80*100)</f>
        <v/>
      </c>
    </row>
    <row r="61" spans="1:10" ht="36.75" customHeight="1" x14ac:dyDescent="0.2">
      <c r="A61" s="128"/>
      <c r="B61" s="133" t="s">
        <v>78</v>
      </c>
      <c r="C61" s="239" t="s">
        <v>79</v>
      </c>
      <c r="D61" s="240"/>
      <c r="E61" s="240"/>
      <c r="F61" s="140" t="s">
        <v>24</v>
      </c>
      <c r="G61" s="141"/>
      <c r="H61" s="141"/>
      <c r="I61" s="141">
        <f>'01 013.01_2019_22 Pol'!G127</f>
        <v>0</v>
      </c>
      <c r="J61" s="137" t="str">
        <f>IF(I80=0,"",I61/I80*100)</f>
        <v/>
      </c>
    </row>
    <row r="62" spans="1:10" ht="36.75" customHeight="1" x14ac:dyDescent="0.2">
      <c r="A62" s="128"/>
      <c r="B62" s="133" t="s">
        <v>80</v>
      </c>
      <c r="C62" s="239" t="s">
        <v>81</v>
      </c>
      <c r="D62" s="240"/>
      <c r="E62" s="240"/>
      <c r="F62" s="140" t="s">
        <v>25</v>
      </c>
      <c r="G62" s="141"/>
      <c r="H62" s="141"/>
      <c r="I62" s="141">
        <f>'01 013.01_2019_22 Pol'!G131</f>
        <v>0</v>
      </c>
      <c r="J62" s="137" t="str">
        <f>IF(I80=0,"",I62/I80*100)</f>
        <v/>
      </c>
    </row>
    <row r="63" spans="1:10" ht="36.75" customHeight="1" x14ac:dyDescent="0.2">
      <c r="A63" s="128"/>
      <c r="B63" s="133" t="s">
        <v>82</v>
      </c>
      <c r="C63" s="239" t="s">
        <v>83</v>
      </c>
      <c r="D63" s="240"/>
      <c r="E63" s="240"/>
      <c r="F63" s="140" t="s">
        <v>25</v>
      </c>
      <c r="G63" s="141"/>
      <c r="H63" s="141"/>
      <c r="I63" s="141">
        <f>'01 013.01_2019_22 Pol'!G174</f>
        <v>0</v>
      </c>
      <c r="J63" s="137" t="str">
        <f>IF(I80=0,"",I63/I80*100)</f>
        <v/>
      </c>
    </row>
    <row r="64" spans="1:10" ht="36.75" customHeight="1" x14ac:dyDescent="0.2">
      <c r="A64" s="128"/>
      <c r="B64" s="133" t="s">
        <v>84</v>
      </c>
      <c r="C64" s="239" t="s">
        <v>85</v>
      </c>
      <c r="D64" s="240"/>
      <c r="E64" s="240"/>
      <c r="F64" s="140" t="s">
        <v>25</v>
      </c>
      <c r="G64" s="141"/>
      <c r="H64" s="141"/>
      <c r="I64" s="141">
        <f>'01 013.01_2019_22 Pol'!G225</f>
        <v>0</v>
      </c>
      <c r="J64" s="137" t="str">
        <f>IF(I80=0,"",I64/I80*100)</f>
        <v/>
      </c>
    </row>
    <row r="65" spans="1:10" ht="36.75" customHeight="1" x14ac:dyDescent="0.2">
      <c r="A65" s="128"/>
      <c r="B65" s="133" t="s">
        <v>86</v>
      </c>
      <c r="C65" s="239" t="s">
        <v>87</v>
      </c>
      <c r="D65" s="240"/>
      <c r="E65" s="240"/>
      <c r="F65" s="140" t="s">
        <v>25</v>
      </c>
      <c r="G65" s="141"/>
      <c r="H65" s="141"/>
      <c r="I65" s="141">
        <f>'01 013.01_2019_22 Pol'!G243</f>
        <v>0</v>
      </c>
      <c r="J65" s="137" t="str">
        <f>IF(I80=0,"",I65/I80*100)</f>
        <v/>
      </c>
    </row>
    <row r="66" spans="1:10" ht="36.75" customHeight="1" x14ac:dyDescent="0.2">
      <c r="A66" s="128"/>
      <c r="B66" s="133" t="s">
        <v>88</v>
      </c>
      <c r="C66" s="239" t="s">
        <v>89</v>
      </c>
      <c r="D66" s="240"/>
      <c r="E66" s="240"/>
      <c r="F66" s="140" t="s">
        <v>25</v>
      </c>
      <c r="G66" s="141"/>
      <c r="H66" s="141"/>
      <c r="I66" s="141">
        <f>'01 013.01_2019_22 Pol'!G253</f>
        <v>0</v>
      </c>
      <c r="J66" s="137" t="str">
        <f>IF(I80=0,"",I66/I80*100)</f>
        <v/>
      </c>
    </row>
    <row r="67" spans="1:10" ht="36.75" customHeight="1" x14ac:dyDescent="0.2">
      <c r="A67" s="128"/>
      <c r="B67" s="133" t="s">
        <v>90</v>
      </c>
      <c r="C67" s="239" t="s">
        <v>91</v>
      </c>
      <c r="D67" s="240"/>
      <c r="E67" s="240"/>
      <c r="F67" s="140" t="s">
        <v>25</v>
      </c>
      <c r="G67" s="141"/>
      <c r="H67" s="141"/>
      <c r="I67" s="141">
        <f>'01 013.01_2019_22 Pol'!G269</f>
        <v>0</v>
      </c>
      <c r="J67" s="137" t="str">
        <f>IF(I80=0,"",I67/I80*100)</f>
        <v/>
      </c>
    </row>
    <row r="68" spans="1:10" ht="36.75" customHeight="1" x14ac:dyDescent="0.2">
      <c r="A68" s="128"/>
      <c r="B68" s="133" t="s">
        <v>92</v>
      </c>
      <c r="C68" s="239" t="s">
        <v>93</v>
      </c>
      <c r="D68" s="240"/>
      <c r="E68" s="240"/>
      <c r="F68" s="140" t="s">
        <v>25</v>
      </c>
      <c r="G68" s="141"/>
      <c r="H68" s="141"/>
      <c r="I68" s="141">
        <f>'01 013.01_2019_22 Pol'!G351</f>
        <v>0</v>
      </c>
      <c r="J68" s="137" t="str">
        <f>IF(I80=0,"",I68/I80*100)</f>
        <v/>
      </c>
    </row>
    <row r="69" spans="1:10" ht="36.75" customHeight="1" x14ac:dyDescent="0.2">
      <c r="A69" s="128"/>
      <c r="B69" s="133" t="s">
        <v>94</v>
      </c>
      <c r="C69" s="239" t="s">
        <v>95</v>
      </c>
      <c r="D69" s="240"/>
      <c r="E69" s="240"/>
      <c r="F69" s="140" t="s">
        <v>25</v>
      </c>
      <c r="G69" s="141"/>
      <c r="H69" s="141"/>
      <c r="I69" s="141">
        <f>'01 013.01_2019_22 Pol'!G361</f>
        <v>0</v>
      </c>
      <c r="J69" s="137" t="str">
        <f>IF(I80=0,"",I69/I80*100)</f>
        <v/>
      </c>
    </row>
    <row r="70" spans="1:10" ht="36.75" customHeight="1" x14ac:dyDescent="0.2">
      <c r="A70" s="128"/>
      <c r="B70" s="133" t="s">
        <v>96</v>
      </c>
      <c r="C70" s="239" t="s">
        <v>97</v>
      </c>
      <c r="D70" s="240"/>
      <c r="E70" s="240"/>
      <c r="F70" s="140" t="s">
        <v>25</v>
      </c>
      <c r="G70" s="141"/>
      <c r="H70" s="141"/>
      <c r="I70" s="141">
        <f>'01 013.01_2019_22 Pol'!G403</f>
        <v>0</v>
      </c>
      <c r="J70" s="137" t="str">
        <f>IF(I80=0,"",I70/I80*100)</f>
        <v/>
      </c>
    </row>
    <row r="71" spans="1:10" ht="36.75" customHeight="1" x14ac:dyDescent="0.2">
      <c r="A71" s="128"/>
      <c r="B71" s="133" t="s">
        <v>98</v>
      </c>
      <c r="C71" s="239" t="s">
        <v>99</v>
      </c>
      <c r="D71" s="240"/>
      <c r="E71" s="240"/>
      <c r="F71" s="140" t="s">
        <v>25</v>
      </c>
      <c r="G71" s="141"/>
      <c r="H71" s="141"/>
      <c r="I71" s="141">
        <f>'01 013.01_2019_22 Pol'!G417</f>
        <v>0</v>
      </c>
      <c r="J71" s="137" t="str">
        <f>IF(I80=0,"",I71/I80*100)</f>
        <v/>
      </c>
    </row>
    <row r="72" spans="1:10" ht="36.75" customHeight="1" x14ac:dyDescent="0.2">
      <c r="A72" s="128"/>
      <c r="B72" s="133" t="s">
        <v>100</v>
      </c>
      <c r="C72" s="239" t="s">
        <v>101</v>
      </c>
      <c r="D72" s="240"/>
      <c r="E72" s="240"/>
      <c r="F72" s="140" t="s">
        <v>25</v>
      </c>
      <c r="G72" s="141"/>
      <c r="H72" s="141"/>
      <c r="I72" s="141">
        <f>'01 013.01_2019_22 Pol'!G434</f>
        <v>0</v>
      </c>
      <c r="J72" s="137" t="str">
        <f>IF(I80=0,"",I72/I80*100)</f>
        <v/>
      </c>
    </row>
    <row r="73" spans="1:10" ht="36.75" customHeight="1" x14ac:dyDescent="0.2">
      <c r="A73" s="128"/>
      <c r="B73" s="133" t="s">
        <v>102</v>
      </c>
      <c r="C73" s="239" t="s">
        <v>103</v>
      </c>
      <c r="D73" s="240"/>
      <c r="E73" s="240"/>
      <c r="F73" s="140" t="s">
        <v>25</v>
      </c>
      <c r="G73" s="141"/>
      <c r="H73" s="141"/>
      <c r="I73" s="141">
        <f>'01 013.01_2019_22 Pol'!G457</f>
        <v>0</v>
      </c>
      <c r="J73" s="137" t="str">
        <f>IF(I80=0,"",I73/I80*100)</f>
        <v/>
      </c>
    </row>
    <row r="74" spans="1:10" ht="36.75" customHeight="1" x14ac:dyDescent="0.2">
      <c r="A74" s="128"/>
      <c r="B74" s="133" t="s">
        <v>104</v>
      </c>
      <c r="C74" s="239" t="s">
        <v>105</v>
      </c>
      <c r="D74" s="240"/>
      <c r="E74" s="240"/>
      <c r="F74" s="140" t="s">
        <v>26</v>
      </c>
      <c r="G74" s="141"/>
      <c r="H74" s="141"/>
      <c r="I74" s="141">
        <f>'01 013.01_2019_22 Pol'!G467</f>
        <v>0</v>
      </c>
      <c r="J74" s="137" t="str">
        <f>IF(I80=0,"",I74/I80*100)</f>
        <v/>
      </c>
    </row>
    <row r="75" spans="1:10" ht="36.75" customHeight="1" x14ac:dyDescent="0.2">
      <c r="A75" s="128"/>
      <c r="B75" s="133" t="s">
        <v>106</v>
      </c>
      <c r="C75" s="239" t="s">
        <v>107</v>
      </c>
      <c r="D75" s="240"/>
      <c r="E75" s="240"/>
      <c r="F75" s="140" t="s">
        <v>26</v>
      </c>
      <c r="G75" s="141"/>
      <c r="H75" s="141"/>
      <c r="I75" s="141">
        <f>'01 013.01_2019_22 Pol'!G556</f>
        <v>0</v>
      </c>
      <c r="J75" s="137" t="str">
        <f>IF(I80=0,"",I75/I80*100)</f>
        <v/>
      </c>
    </row>
    <row r="76" spans="1:10" ht="36.75" customHeight="1" x14ac:dyDescent="0.2">
      <c r="A76" s="128"/>
      <c r="B76" s="133" t="s">
        <v>108</v>
      </c>
      <c r="C76" s="239" t="s">
        <v>109</v>
      </c>
      <c r="D76" s="240"/>
      <c r="E76" s="240"/>
      <c r="F76" s="140" t="s">
        <v>26</v>
      </c>
      <c r="G76" s="141"/>
      <c r="H76" s="141"/>
      <c r="I76" s="141">
        <f>'01 013.01_2019_22 Pol'!G578</f>
        <v>0</v>
      </c>
      <c r="J76" s="137" t="str">
        <f>IF(I80=0,"",I76/I80*100)</f>
        <v/>
      </c>
    </row>
    <row r="77" spans="1:10" ht="36.75" customHeight="1" x14ac:dyDescent="0.2">
      <c r="A77" s="128"/>
      <c r="B77" s="133" t="s">
        <v>110</v>
      </c>
      <c r="C77" s="239" t="s">
        <v>111</v>
      </c>
      <c r="D77" s="240"/>
      <c r="E77" s="240"/>
      <c r="F77" s="140" t="s">
        <v>112</v>
      </c>
      <c r="G77" s="141"/>
      <c r="H77" s="141"/>
      <c r="I77" s="141">
        <f>'01 013.01_2019_22 Pol'!G581</f>
        <v>0</v>
      </c>
      <c r="J77" s="137" t="str">
        <f>IF(I80=0,"",I77/I80*100)</f>
        <v/>
      </c>
    </row>
    <row r="78" spans="1:10" ht="36.75" customHeight="1" x14ac:dyDescent="0.2">
      <c r="A78" s="128"/>
      <c r="B78" s="133" t="s">
        <v>113</v>
      </c>
      <c r="C78" s="239" t="s">
        <v>27</v>
      </c>
      <c r="D78" s="240"/>
      <c r="E78" s="240"/>
      <c r="F78" s="140" t="s">
        <v>113</v>
      </c>
      <c r="G78" s="141"/>
      <c r="H78" s="141"/>
      <c r="I78" s="141">
        <f>'01 013.01_2019_22 Pol'!G597</f>
        <v>0</v>
      </c>
      <c r="J78" s="137" t="str">
        <f>IF(I80=0,"",I78/I80*100)</f>
        <v/>
      </c>
    </row>
    <row r="79" spans="1:10" ht="36.75" customHeight="1" x14ac:dyDescent="0.2">
      <c r="A79" s="128"/>
      <c r="B79" s="133" t="s">
        <v>114</v>
      </c>
      <c r="C79" s="239" t="s">
        <v>28</v>
      </c>
      <c r="D79" s="240"/>
      <c r="E79" s="240"/>
      <c r="F79" s="140" t="s">
        <v>114</v>
      </c>
      <c r="G79" s="141"/>
      <c r="H79" s="141"/>
      <c r="I79" s="141">
        <f>'01 013.01_2019_22 Pol'!G604</f>
        <v>0</v>
      </c>
      <c r="J79" s="137" t="str">
        <f>IF(I80=0,"",I79/I80*100)</f>
        <v/>
      </c>
    </row>
    <row r="80" spans="1:10" ht="25.5" customHeight="1" x14ac:dyDescent="0.2">
      <c r="A80" s="129"/>
      <c r="B80" s="134" t="s">
        <v>1</v>
      </c>
      <c r="C80" s="135"/>
      <c r="D80" s="136"/>
      <c r="E80" s="136"/>
      <c r="F80" s="142"/>
      <c r="G80" s="143"/>
      <c r="H80" s="143"/>
      <c r="I80" s="143">
        <f>SUM(I53:I79)</f>
        <v>0</v>
      </c>
      <c r="J80" s="138">
        <f>SUM(J53:J79)</f>
        <v>0</v>
      </c>
    </row>
    <row r="81" spans="6:10" x14ac:dyDescent="0.2">
      <c r="F81" s="88"/>
      <c r="G81" s="88"/>
      <c r="H81" s="88"/>
      <c r="I81" s="88"/>
      <c r="J81" s="139"/>
    </row>
    <row r="82" spans="6:10" x14ac:dyDescent="0.2">
      <c r="F82" s="88"/>
      <c r="G82" s="88"/>
      <c r="H82" s="88"/>
      <c r="I82" s="88"/>
      <c r="J82" s="139"/>
    </row>
    <row r="83" spans="6:10" x14ac:dyDescent="0.2">
      <c r="F83" s="88"/>
      <c r="G83" s="88"/>
      <c r="H83" s="88"/>
      <c r="I83" s="88"/>
      <c r="J83" s="139"/>
    </row>
  </sheetData>
  <sheetProtection algorithmName="SHA-512" hashValue="rebkQVtojJ7Xgx3765OH0YPPv4+Cw0qWgU93zL1tqmPcU9Qa/ABQAb9edtU1wBXGCvYXw4P7jJnWYQbojeUygg==" saltValue="92lUdXWbWQjl3ZP9umOG0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8:E78"/>
    <mergeCell ref="C79:E79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16:H16"/>
    <mergeCell ref="G17:H17"/>
    <mergeCell ref="E16:F16"/>
    <mergeCell ref="E13:G13"/>
    <mergeCell ref="D5:G5"/>
    <mergeCell ref="D6:G6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F2:J2"/>
    <mergeCell ref="D2:E2"/>
    <mergeCell ref="F3:J3"/>
    <mergeCell ref="F4:J4"/>
    <mergeCell ref="D4:E4"/>
    <mergeCell ref="D3:E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R1dsRpSM7OCJAMb0o2qwcpo/GJ1TDqksZjBe8ERUyJ9Gx9w/92PZSW4cpZjaHhZErP35HhJvm8OUruTEQDfdWg==" saltValue="0yt6t1dcKzyd6P7hZDSDs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0"/>
  <sheetViews>
    <sheetView tabSelected="1" workbookViewId="0">
      <pane ySplit="7" topLeftCell="A145" activePane="bottomLeft" state="frozen"/>
      <selection pane="bottomLeft" activeCell="A466" sqref="A466:XFD466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53.57031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115</v>
      </c>
      <c r="B1" s="245"/>
      <c r="C1" s="245"/>
      <c r="D1" s="245"/>
      <c r="E1" s="245"/>
      <c r="F1" s="245"/>
      <c r="G1" s="245"/>
      <c r="AG1" t="s">
        <v>116</v>
      </c>
    </row>
    <row r="2" spans="1:60" ht="24.95" customHeight="1" x14ac:dyDescent="0.2">
      <c r="A2" s="50" t="s">
        <v>7</v>
      </c>
      <c r="B2" s="260" t="s">
        <v>48</v>
      </c>
      <c r="C2" s="261"/>
      <c r="D2" s="256" t="s">
        <v>49</v>
      </c>
      <c r="E2" s="256"/>
      <c r="F2" s="256"/>
      <c r="G2" s="257"/>
      <c r="AG2" t="s">
        <v>117</v>
      </c>
    </row>
    <row r="3" spans="1:60" ht="24.95" customHeight="1" x14ac:dyDescent="0.2">
      <c r="A3" s="50" t="s">
        <v>8</v>
      </c>
      <c r="B3" s="260" t="s">
        <v>45</v>
      </c>
      <c r="C3" s="261"/>
      <c r="D3" s="256" t="s">
        <v>44</v>
      </c>
      <c r="E3" s="256"/>
      <c r="F3" s="256"/>
      <c r="G3" s="257"/>
      <c r="AC3" s="126" t="s">
        <v>117</v>
      </c>
      <c r="AG3" t="s">
        <v>118</v>
      </c>
    </row>
    <row r="4" spans="1:60" ht="24.95" customHeight="1" x14ac:dyDescent="0.2">
      <c r="A4" s="145" t="s">
        <v>9</v>
      </c>
      <c r="B4" s="262" t="s">
        <v>43</v>
      </c>
      <c r="C4" s="263"/>
      <c r="D4" s="258" t="s">
        <v>44</v>
      </c>
      <c r="E4" s="258"/>
      <c r="F4" s="258"/>
      <c r="G4" s="259"/>
      <c r="AG4" t="s">
        <v>119</v>
      </c>
    </row>
    <row r="5" spans="1:60" x14ac:dyDescent="0.2">
      <c r="D5" s="10"/>
    </row>
    <row r="6" spans="1:60" ht="38.25" x14ac:dyDescent="0.2">
      <c r="A6" s="147" t="s">
        <v>120</v>
      </c>
      <c r="B6" s="149" t="s">
        <v>121</v>
      </c>
      <c r="C6" s="190" t="s">
        <v>122</v>
      </c>
      <c r="D6" s="148" t="s">
        <v>123</v>
      </c>
      <c r="E6" s="147" t="s">
        <v>124</v>
      </c>
      <c r="F6" s="146" t="s">
        <v>125</v>
      </c>
      <c r="G6" s="147" t="s">
        <v>29</v>
      </c>
      <c r="H6" s="150" t="s">
        <v>30</v>
      </c>
      <c r="I6" s="150" t="s">
        <v>126</v>
      </c>
      <c r="J6" s="150" t="s">
        <v>31</v>
      </c>
      <c r="K6" s="150" t="s">
        <v>127</v>
      </c>
      <c r="L6" s="150" t="s">
        <v>128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150" t="s">
        <v>135</v>
      </c>
      <c r="T6" s="150" t="s">
        <v>136</v>
      </c>
      <c r="U6" s="150" t="s">
        <v>137</v>
      </c>
      <c r="V6" s="150" t="s">
        <v>138</v>
      </c>
      <c r="W6" s="150" t="s">
        <v>139</v>
      </c>
      <c r="X6" s="150" t="s">
        <v>140</v>
      </c>
      <c r="Y6" s="150" t="s">
        <v>141</v>
      </c>
    </row>
    <row r="7" spans="1:60" hidden="1" x14ac:dyDescent="0.2">
      <c r="A7" s="3"/>
      <c r="B7" s="4"/>
      <c r="C7" s="5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142</v>
      </c>
      <c r="B8" s="168" t="s">
        <v>62</v>
      </c>
      <c r="C8" s="183" t="s">
        <v>63</v>
      </c>
      <c r="D8" s="169"/>
      <c r="E8" s="170"/>
      <c r="F8" s="171"/>
      <c r="G8" s="171">
        <f>SUMIF(AG9:AG13,"&lt;&gt;NOR",G9:G13)</f>
        <v>0</v>
      </c>
      <c r="H8" s="171"/>
      <c r="I8" s="171">
        <f>SUM(I9:I13)</f>
        <v>0</v>
      </c>
      <c r="J8" s="171"/>
      <c r="K8" s="171">
        <f>SUM(K9:K13)</f>
        <v>0</v>
      </c>
      <c r="L8" s="171"/>
      <c r="M8" s="171">
        <f>SUM(M9:M13)</f>
        <v>0</v>
      </c>
      <c r="N8" s="170"/>
      <c r="O8" s="170">
        <f>SUM(O9:O13)</f>
        <v>0</v>
      </c>
      <c r="P8" s="170"/>
      <c r="Q8" s="170">
        <f>SUM(Q9:Q13)</f>
        <v>0</v>
      </c>
      <c r="R8" s="171"/>
      <c r="S8" s="171"/>
      <c r="T8" s="172"/>
      <c r="U8" s="166"/>
      <c r="V8" s="166">
        <f>SUM(V9:V13)</f>
        <v>6</v>
      </c>
      <c r="W8" s="166"/>
      <c r="X8" s="166"/>
      <c r="Y8" s="166"/>
      <c r="AG8" t="s">
        <v>143</v>
      </c>
    </row>
    <row r="9" spans="1:60" outlineLevel="1" x14ac:dyDescent="0.2">
      <c r="A9" s="174">
        <v>1</v>
      </c>
      <c r="B9" s="175" t="s">
        <v>144</v>
      </c>
      <c r="C9" s="184" t="s">
        <v>145</v>
      </c>
      <c r="D9" s="176" t="s">
        <v>146</v>
      </c>
      <c r="E9" s="177">
        <v>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147</v>
      </c>
      <c r="S9" s="179" t="s">
        <v>148</v>
      </c>
      <c r="T9" s="180" t="s">
        <v>148</v>
      </c>
      <c r="U9" s="162">
        <v>1</v>
      </c>
      <c r="V9" s="162">
        <f>ROUND(E9*U9,2)</f>
        <v>6</v>
      </c>
      <c r="W9" s="162"/>
      <c r="X9" s="162" t="s">
        <v>149</v>
      </c>
      <c r="Y9" s="162" t="s">
        <v>150</v>
      </c>
      <c r="Z9" s="151"/>
      <c r="AA9" s="151"/>
      <c r="AB9" s="151"/>
      <c r="AC9" s="151"/>
      <c r="AD9" s="151"/>
      <c r="AE9" s="151"/>
      <c r="AF9" s="151"/>
      <c r="AG9" s="151" t="s">
        <v>151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185" t="s">
        <v>152</v>
      </c>
      <c r="D10" s="164"/>
      <c r="E10" s="165">
        <v>2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153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3" x14ac:dyDescent="0.2">
      <c r="A11" s="158"/>
      <c r="B11" s="159"/>
      <c r="C11" s="185" t="s">
        <v>154</v>
      </c>
      <c r="D11" s="164"/>
      <c r="E11" s="165">
        <v>2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153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85" t="s">
        <v>155</v>
      </c>
      <c r="D12" s="164"/>
      <c r="E12" s="165">
        <v>2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153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46"/>
      <c r="D13" s="247"/>
      <c r="E13" s="247"/>
      <c r="F13" s="247"/>
      <c r="G13" s="247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156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7" t="s">
        <v>142</v>
      </c>
      <c r="B14" s="168" t="s">
        <v>64</v>
      </c>
      <c r="C14" s="183" t="s">
        <v>65</v>
      </c>
      <c r="D14" s="169"/>
      <c r="E14" s="170"/>
      <c r="F14" s="171"/>
      <c r="G14" s="171">
        <f>SUMIF(AG15:AG35,"&lt;&gt;NOR",G15:G35)</f>
        <v>0</v>
      </c>
      <c r="H14" s="171"/>
      <c r="I14" s="171">
        <f>SUM(I15:I35)</f>
        <v>0</v>
      </c>
      <c r="J14" s="171"/>
      <c r="K14" s="171">
        <f>SUM(K15:K35)</f>
        <v>0</v>
      </c>
      <c r="L14" s="171"/>
      <c r="M14" s="171">
        <f>SUM(M15:M35)</f>
        <v>0</v>
      </c>
      <c r="N14" s="170"/>
      <c r="O14" s="170">
        <f>SUM(O15:O35)</f>
        <v>1.75</v>
      </c>
      <c r="P14" s="170"/>
      <c r="Q14" s="170">
        <f>SUM(Q15:Q35)</f>
        <v>0</v>
      </c>
      <c r="R14" s="171"/>
      <c r="S14" s="171"/>
      <c r="T14" s="172"/>
      <c r="U14" s="166"/>
      <c r="V14" s="166">
        <f>SUM(V15:V35)</f>
        <v>10.29</v>
      </c>
      <c r="W14" s="166"/>
      <c r="X14" s="166"/>
      <c r="Y14" s="166"/>
      <c r="AG14" t="s">
        <v>143</v>
      </c>
    </row>
    <row r="15" spans="1:60" ht="14.25" customHeight="1" outlineLevel="1" x14ac:dyDescent="0.2">
      <c r="A15" s="174">
        <v>2</v>
      </c>
      <c r="B15" s="175" t="s">
        <v>157</v>
      </c>
      <c r="C15" s="184" t="s">
        <v>158</v>
      </c>
      <c r="D15" s="176" t="s">
        <v>159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2.0400000000000001E-2</v>
      </c>
      <c r="O15" s="177">
        <f>ROUND(E15*N15,2)</f>
        <v>0.02</v>
      </c>
      <c r="P15" s="177">
        <v>0</v>
      </c>
      <c r="Q15" s="177">
        <f>ROUND(E15*P15,2)</f>
        <v>0</v>
      </c>
      <c r="R15" s="179" t="s">
        <v>160</v>
      </c>
      <c r="S15" s="179" t="s">
        <v>148</v>
      </c>
      <c r="T15" s="180" t="s">
        <v>148</v>
      </c>
      <c r="U15" s="162">
        <v>0.24</v>
      </c>
      <c r="V15" s="162">
        <f>ROUND(E15*U15,2)</f>
        <v>0.24</v>
      </c>
      <c r="W15" s="162"/>
      <c r="X15" s="162" t="s">
        <v>161</v>
      </c>
      <c r="Y15" s="162" t="s">
        <v>150</v>
      </c>
      <c r="Z15" s="151"/>
      <c r="AA15" s="151"/>
      <c r="AB15" s="151"/>
      <c r="AC15" s="151"/>
      <c r="AD15" s="151"/>
      <c r="AE15" s="151"/>
      <c r="AF15" s="151"/>
      <c r="AG15" s="151" t="s">
        <v>162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85" t="s">
        <v>163</v>
      </c>
      <c r="D16" s="164"/>
      <c r="E16" s="165">
        <v>1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153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46"/>
      <c r="D17" s="247"/>
      <c r="E17" s="247"/>
      <c r="F17" s="247"/>
      <c r="G17" s="247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4">
        <v>3</v>
      </c>
      <c r="B18" s="175" t="s">
        <v>164</v>
      </c>
      <c r="C18" s="184" t="s">
        <v>165</v>
      </c>
      <c r="D18" s="176" t="s">
        <v>166</v>
      </c>
      <c r="E18" s="177">
        <v>16.0045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3.7670000000000002E-2</v>
      </c>
      <c r="O18" s="177">
        <f>ROUND(E18*N18,2)</f>
        <v>0.6</v>
      </c>
      <c r="P18" s="177">
        <v>0</v>
      </c>
      <c r="Q18" s="177">
        <f>ROUND(E18*P18,2)</f>
        <v>0</v>
      </c>
      <c r="R18" s="179" t="s">
        <v>167</v>
      </c>
      <c r="S18" s="179" t="s">
        <v>148</v>
      </c>
      <c r="T18" s="180" t="s">
        <v>148</v>
      </c>
      <c r="U18" s="162">
        <v>0.41</v>
      </c>
      <c r="V18" s="162">
        <f>ROUND(E18*U18,2)</f>
        <v>6.56</v>
      </c>
      <c r="W18" s="162"/>
      <c r="X18" s="162" t="s">
        <v>161</v>
      </c>
      <c r="Y18" s="162" t="s">
        <v>150</v>
      </c>
      <c r="Z18" s="151"/>
      <c r="AA18" s="151"/>
      <c r="AB18" s="151"/>
      <c r="AC18" s="151"/>
      <c r="AD18" s="151"/>
      <c r="AE18" s="151"/>
      <c r="AF18" s="151"/>
      <c r="AG18" s="151" t="s">
        <v>162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48" t="s">
        <v>710</v>
      </c>
      <c r="D19" s="249"/>
      <c r="E19" s="249"/>
      <c r="F19" s="249"/>
      <c r="G19" s="249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168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85" t="s">
        <v>169</v>
      </c>
      <c r="D20" s="164"/>
      <c r="E20" s="165">
        <v>16.0045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153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46"/>
      <c r="D21" s="247"/>
      <c r="E21" s="247"/>
      <c r="F21" s="247"/>
      <c r="G21" s="24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4">
        <v>4</v>
      </c>
      <c r="B22" s="175" t="s">
        <v>170</v>
      </c>
      <c r="C22" s="184" t="s">
        <v>171</v>
      </c>
      <c r="D22" s="176" t="s">
        <v>172</v>
      </c>
      <c r="E22" s="177">
        <v>3.95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5.1999999999999995E-4</v>
      </c>
      <c r="O22" s="177">
        <f>ROUND(E22*N22,2)</f>
        <v>0</v>
      </c>
      <c r="P22" s="177">
        <v>0</v>
      </c>
      <c r="Q22" s="177">
        <f>ROUND(E22*P22,2)</f>
        <v>0</v>
      </c>
      <c r="R22" s="179" t="s">
        <v>160</v>
      </c>
      <c r="S22" s="179" t="s">
        <v>148</v>
      </c>
      <c r="T22" s="180" t="s">
        <v>148</v>
      </c>
      <c r="U22" s="162">
        <v>7.0000000000000007E-2</v>
      </c>
      <c r="V22" s="162">
        <f>ROUND(E22*U22,2)</f>
        <v>0.28000000000000003</v>
      </c>
      <c r="W22" s="162"/>
      <c r="X22" s="162" t="s">
        <v>161</v>
      </c>
      <c r="Y22" s="162" t="s">
        <v>150</v>
      </c>
      <c r="Z22" s="151"/>
      <c r="AA22" s="151"/>
      <c r="AB22" s="151"/>
      <c r="AC22" s="151"/>
      <c r="AD22" s="151"/>
      <c r="AE22" s="151"/>
      <c r="AF22" s="151"/>
      <c r="AG22" s="151" t="s">
        <v>162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48" t="s">
        <v>173</v>
      </c>
      <c r="D23" s="249"/>
      <c r="E23" s="249"/>
      <c r="F23" s="249"/>
      <c r="G23" s="249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168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85" t="s">
        <v>174</v>
      </c>
      <c r="D24" s="164"/>
      <c r="E24" s="165">
        <v>1.4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153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85" t="s">
        <v>175</v>
      </c>
      <c r="D25" s="164"/>
      <c r="E25" s="165">
        <v>2.5499999999999998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153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46"/>
      <c r="D26" s="247"/>
      <c r="E26" s="247"/>
      <c r="F26" s="247"/>
      <c r="G26" s="247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4">
        <v>5</v>
      </c>
      <c r="B27" s="175" t="s">
        <v>176</v>
      </c>
      <c r="C27" s="184" t="s">
        <v>177</v>
      </c>
      <c r="D27" s="176" t="s">
        <v>172</v>
      </c>
      <c r="E27" s="177">
        <v>14.6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1.0200000000000001E-3</v>
      </c>
      <c r="O27" s="177">
        <f>ROUND(E27*N27,2)</f>
        <v>0.01</v>
      </c>
      <c r="P27" s="177">
        <v>0</v>
      </c>
      <c r="Q27" s="177">
        <f>ROUND(E27*P27,2)</f>
        <v>0</v>
      </c>
      <c r="R27" s="179" t="s">
        <v>160</v>
      </c>
      <c r="S27" s="179" t="s">
        <v>148</v>
      </c>
      <c r="T27" s="180" t="s">
        <v>148</v>
      </c>
      <c r="U27" s="162">
        <v>0.22</v>
      </c>
      <c r="V27" s="162">
        <f>ROUND(E27*U27,2)</f>
        <v>3.21</v>
      </c>
      <c r="W27" s="162"/>
      <c r="X27" s="162" t="s">
        <v>161</v>
      </c>
      <c r="Y27" s="162" t="s">
        <v>150</v>
      </c>
      <c r="Z27" s="151"/>
      <c r="AA27" s="151"/>
      <c r="AB27" s="151"/>
      <c r="AC27" s="151"/>
      <c r="AD27" s="151"/>
      <c r="AE27" s="151"/>
      <c r="AF27" s="151"/>
      <c r="AG27" s="151" t="s">
        <v>162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48" t="s">
        <v>173</v>
      </c>
      <c r="D28" s="249"/>
      <c r="E28" s="249"/>
      <c r="F28" s="249"/>
      <c r="G28" s="249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168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85" t="s">
        <v>178</v>
      </c>
      <c r="D29" s="164"/>
      <c r="E29" s="165">
        <v>6.6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153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85" t="s">
        <v>179</v>
      </c>
      <c r="D30" s="164"/>
      <c r="E30" s="165">
        <v>8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153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46"/>
      <c r="D31" s="247"/>
      <c r="E31" s="247"/>
      <c r="F31" s="247"/>
      <c r="G31" s="247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156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4">
        <v>6</v>
      </c>
      <c r="B32" s="175" t="s">
        <v>180</v>
      </c>
      <c r="C32" s="184" t="s">
        <v>181</v>
      </c>
      <c r="D32" s="176" t="s">
        <v>166</v>
      </c>
      <c r="E32" s="177">
        <v>12.242000000000001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9.1350000000000001E-2</v>
      </c>
      <c r="O32" s="177">
        <f>ROUND(E32*N32,2)</f>
        <v>1.1200000000000001</v>
      </c>
      <c r="P32" s="177">
        <v>0</v>
      </c>
      <c r="Q32" s="177">
        <f>ROUND(E32*P32,2)</f>
        <v>0</v>
      </c>
      <c r="R32" s="179" t="s">
        <v>182</v>
      </c>
      <c r="S32" s="179" t="s">
        <v>148</v>
      </c>
      <c r="T32" s="180" t="s">
        <v>148</v>
      </c>
      <c r="U32" s="162">
        <v>0</v>
      </c>
      <c r="V32" s="162">
        <f>ROUND(E32*U32,2)</f>
        <v>0</v>
      </c>
      <c r="W32" s="162"/>
      <c r="X32" s="162" t="s">
        <v>183</v>
      </c>
      <c r="Y32" s="162" t="s">
        <v>150</v>
      </c>
      <c r="Z32" s="151"/>
      <c r="AA32" s="151"/>
      <c r="AB32" s="151"/>
      <c r="AC32" s="151"/>
      <c r="AD32" s="151"/>
      <c r="AE32" s="151"/>
      <c r="AF32" s="151"/>
      <c r="AG32" s="151" t="s">
        <v>184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85" t="s">
        <v>185</v>
      </c>
      <c r="D33" s="164"/>
      <c r="E33" s="165">
        <v>3.827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153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85" t="s">
        <v>186</v>
      </c>
      <c r="D34" s="164"/>
      <c r="E34" s="165">
        <v>8.4149999999999991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153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46"/>
      <c r="D35" s="247"/>
      <c r="E35" s="247"/>
      <c r="F35" s="247"/>
      <c r="G35" s="247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156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7" t="s">
        <v>142</v>
      </c>
      <c r="B36" s="168" t="s">
        <v>66</v>
      </c>
      <c r="C36" s="183" t="s">
        <v>67</v>
      </c>
      <c r="D36" s="169"/>
      <c r="E36" s="170"/>
      <c r="F36" s="171"/>
      <c r="G36" s="171">
        <f>SUMIF(AG37:AG56,"&lt;&gt;NOR",G37:G56)</f>
        <v>0</v>
      </c>
      <c r="H36" s="171"/>
      <c r="I36" s="171">
        <f>SUM(I37:I56)</f>
        <v>0</v>
      </c>
      <c r="J36" s="171"/>
      <c r="K36" s="171">
        <f>SUM(K37:K56)</f>
        <v>0</v>
      </c>
      <c r="L36" s="171"/>
      <c r="M36" s="171">
        <f>SUM(M37:M56)</f>
        <v>0</v>
      </c>
      <c r="N36" s="170"/>
      <c r="O36" s="170">
        <f>SUM(O37:O56)</f>
        <v>1.02</v>
      </c>
      <c r="P36" s="170"/>
      <c r="Q36" s="170">
        <f>SUM(Q37:Q56)</f>
        <v>0</v>
      </c>
      <c r="R36" s="171"/>
      <c r="S36" s="171"/>
      <c r="T36" s="172"/>
      <c r="U36" s="166"/>
      <c r="V36" s="166">
        <f>SUM(V37:V56)</f>
        <v>39.46</v>
      </c>
      <c r="W36" s="166"/>
      <c r="X36" s="166"/>
      <c r="Y36" s="166"/>
      <c r="AG36" t="s">
        <v>143</v>
      </c>
    </row>
    <row r="37" spans="1:60" outlineLevel="1" x14ac:dyDescent="0.2">
      <c r="A37" s="174">
        <v>7</v>
      </c>
      <c r="B37" s="175" t="s">
        <v>187</v>
      </c>
      <c r="C37" s="184" t="s">
        <v>188</v>
      </c>
      <c r="D37" s="176" t="s">
        <v>166</v>
      </c>
      <c r="E37" s="177">
        <v>27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4.0000000000000003E-5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160</v>
      </c>
      <c r="S37" s="179" t="s">
        <v>148</v>
      </c>
      <c r="T37" s="180" t="s">
        <v>148</v>
      </c>
      <c r="U37" s="162">
        <v>0.08</v>
      </c>
      <c r="V37" s="162">
        <f>ROUND(E37*U37,2)</f>
        <v>2.16</v>
      </c>
      <c r="W37" s="162"/>
      <c r="X37" s="162" t="s">
        <v>161</v>
      </c>
      <c r="Y37" s="162" t="s">
        <v>150</v>
      </c>
      <c r="Z37" s="151"/>
      <c r="AA37" s="151"/>
      <c r="AB37" s="151"/>
      <c r="AC37" s="151"/>
      <c r="AD37" s="151"/>
      <c r="AE37" s="151"/>
      <c r="AF37" s="151"/>
      <c r="AG37" s="151" t="s">
        <v>162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2" x14ac:dyDescent="0.2">
      <c r="A38" s="158"/>
      <c r="B38" s="159"/>
      <c r="C38" s="248" t="s">
        <v>189</v>
      </c>
      <c r="D38" s="249"/>
      <c r="E38" s="249"/>
      <c r="F38" s="249"/>
      <c r="G38" s="249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168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82" t="str">
        <f>C38</f>
        <v>které se zřizují před úpravami povrchu, a obalení osazených dveřních zárubní před znečištěním při úpravách povrchu nástřikem plastických maltovin včetně pozdějšího odkrytí,</v>
      </c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85" t="s">
        <v>190</v>
      </c>
      <c r="D39" s="164"/>
      <c r="E39" s="165">
        <v>4.5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153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85" t="s">
        <v>191</v>
      </c>
      <c r="D40" s="164"/>
      <c r="E40" s="165">
        <v>4.5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153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85" t="s">
        <v>192</v>
      </c>
      <c r="D41" s="164"/>
      <c r="E41" s="165">
        <v>9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153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85" t="s">
        <v>193</v>
      </c>
      <c r="D42" s="164"/>
      <c r="E42" s="165">
        <v>4.5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153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85" t="s">
        <v>194</v>
      </c>
      <c r="D43" s="164"/>
      <c r="E43" s="165">
        <v>4.5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153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46"/>
      <c r="D44" s="247"/>
      <c r="E44" s="247"/>
      <c r="F44" s="247"/>
      <c r="G44" s="247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156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13.5" customHeight="1" outlineLevel="1" x14ac:dyDescent="0.2">
      <c r="A45" s="174">
        <v>8</v>
      </c>
      <c r="B45" s="175" t="s">
        <v>195</v>
      </c>
      <c r="C45" s="184" t="s">
        <v>196</v>
      </c>
      <c r="D45" s="176" t="s">
        <v>159</v>
      </c>
      <c r="E45" s="177">
        <v>15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3.2000000000000002E-3</v>
      </c>
      <c r="O45" s="177">
        <f>ROUND(E45*N45,2)</f>
        <v>0.05</v>
      </c>
      <c r="P45" s="177">
        <v>0</v>
      </c>
      <c r="Q45" s="177">
        <f>ROUND(E45*P45,2)</f>
        <v>0</v>
      </c>
      <c r="R45" s="179" t="s">
        <v>167</v>
      </c>
      <c r="S45" s="179" t="s">
        <v>148</v>
      </c>
      <c r="T45" s="180" t="s">
        <v>148</v>
      </c>
      <c r="U45" s="162">
        <v>0.22</v>
      </c>
      <c r="V45" s="162">
        <f>ROUND(E45*U45,2)</f>
        <v>3.3</v>
      </c>
      <c r="W45" s="162"/>
      <c r="X45" s="162" t="s">
        <v>161</v>
      </c>
      <c r="Y45" s="162" t="s">
        <v>150</v>
      </c>
      <c r="Z45" s="151"/>
      <c r="AA45" s="151"/>
      <c r="AB45" s="151"/>
      <c r="AC45" s="151"/>
      <c r="AD45" s="151"/>
      <c r="AE45" s="151"/>
      <c r="AF45" s="151"/>
      <c r="AG45" s="151" t="s">
        <v>162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48" t="s">
        <v>197</v>
      </c>
      <c r="D46" s="249"/>
      <c r="E46" s="249"/>
      <c r="F46" s="249"/>
      <c r="G46" s="249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168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82" t="str">
        <f>C46</f>
        <v>jakoukoliv maltou, z pomocného pracovního lešení o výšce podlahy do 1900 mm a pro zatížení do 1,5 kPa,</v>
      </c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85" t="s">
        <v>198</v>
      </c>
      <c r="D47" s="164"/>
      <c r="E47" s="165">
        <v>2.5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153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85" t="s">
        <v>199</v>
      </c>
      <c r="D48" s="164"/>
      <c r="E48" s="165">
        <v>12.5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153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46"/>
      <c r="D49" s="247"/>
      <c r="E49" s="247"/>
      <c r="F49" s="247"/>
      <c r="G49" s="247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156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4">
        <v>9</v>
      </c>
      <c r="B50" s="175" t="s">
        <v>200</v>
      </c>
      <c r="C50" s="184" t="s">
        <v>201</v>
      </c>
      <c r="D50" s="176" t="s">
        <v>166</v>
      </c>
      <c r="E50" s="177">
        <v>7.8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3.8289999999999998E-2</v>
      </c>
      <c r="O50" s="177">
        <f>ROUND(E50*N50,2)</f>
        <v>0.3</v>
      </c>
      <c r="P50" s="177">
        <v>0</v>
      </c>
      <c r="Q50" s="177">
        <f>ROUND(E50*P50,2)</f>
        <v>0</v>
      </c>
      <c r="R50" s="179" t="s">
        <v>167</v>
      </c>
      <c r="S50" s="179" t="s">
        <v>148</v>
      </c>
      <c r="T50" s="180" t="s">
        <v>148</v>
      </c>
      <c r="U50" s="162">
        <v>1.88</v>
      </c>
      <c r="V50" s="162">
        <f>ROUND(E50*U50,2)</f>
        <v>14.66</v>
      </c>
      <c r="W50" s="162"/>
      <c r="X50" s="162" t="s">
        <v>161</v>
      </c>
      <c r="Y50" s="162" t="s">
        <v>150</v>
      </c>
      <c r="Z50" s="151"/>
      <c r="AA50" s="151"/>
      <c r="AB50" s="151"/>
      <c r="AC50" s="151"/>
      <c r="AD50" s="151"/>
      <c r="AE50" s="151"/>
      <c r="AF50" s="151"/>
      <c r="AG50" s="151" t="s">
        <v>162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48" t="s">
        <v>202</v>
      </c>
      <c r="D51" s="249"/>
      <c r="E51" s="249"/>
      <c r="F51" s="249"/>
      <c r="G51" s="249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168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85" t="s">
        <v>203</v>
      </c>
      <c r="D52" s="164"/>
      <c r="E52" s="165">
        <v>7.8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153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46"/>
      <c r="D53" s="247"/>
      <c r="E53" s="247"/>
      <c r="F53" s="247"/>
      <c r="G53" s="247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156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4">
        <v>10</v>
      </c>
      <c r="B54" s="175" t="s">
        <v>204</v>
      </c>
      <c r="C54" s="184" t="s">
        <v>711</v>
      </c>
      <c r="D54" s="176" t="s">
        <v>166</v>
      </c>
      <c r="E54" s="177">
        <v>24.484000000000002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2.7310000000000001E-2</v>
      </c>
      <c r="O54" s="177">
        <f>ROUND(E54*N54,2)</f>
        <v>0.67</v>
      </c>
      <c r="P54" s="177">
        <v>0</v>
      </c>
      <c r="Q54" s="177">
        <f>ROUND(E54*P54,2)</f>
        <v>0</v>
      </c>
      <c r="R54" s="179" t="s">
        <v>160</v>
      </c>
      <c r="S54" s="179" t="s">
        <v>148</v>
      </c>
      <c r="T54" s="180" t="s">
        <v>148</v>
      </c>
      <c r="U54" s="162">
        <v>0.79</v>
      </c>
      <c r="V54" s="162">
        <f>ROUND(E54*U54,2)</f>
        <v>19.34</v>
      </c>
      <c r="W54" s="162"/>
      <c r="X54" s="162" t="s">
        <v>161</v>
      </c>
      <c r="Y54" s="162" t="s">
        <v>150</v>
      </c>
      <c r="Z54" s="151"/>
      <c r="AA54" s="151"/>
      <c r="AB54" s="151"/>
      <c r="AC54" s="151"/>
      <c r="AD54" s="151"/>
      <c r="AE54" s="151"/>
      <c r="AF54" s="151"/>
      <c r="AG54" s="151" t="s">
        <v>162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85" t="s">
        <v>205</v>
      </c>
      <c r="D55" s="164"/>
      <c r="E55" s="165">
        <v>24.484000000000002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153</v>
      </c>
      <c r="AH55" s="151">
        <v>5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246"/>
      <c r="D56" s="247"/>
      <c r="E56" s="247"/>
      <c r="F56" s="247"/>
      <c r="G56" s="247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156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7" t="s">
        <v>142</v>
      </c>
      <c r="B57" s="168" t="s">
        <v>68</v>
      </c>
      <c r="C57" s="183" t="s">
        <v>69</v>
      </c>
      <c r="D57" s="169"/>
      <c r="E57" s="170"/>
      <c r="F57" s="171"/>
      <c r="G57" s="171">
        <f>SUMIF(AG58:AG65,"&lt;&gt;NOR",G58:G65)</f>
        <v>0</v>
      </c>
      <c r="H57" s="171"/>
      <c r="I57" s="171">
        <f>SUM(I58:I65)</f>
        <v>0</v>
      </c>
      <c r="J57" s="171"/>
      <c r="K57" s="171">
        <f>SUM(K58:K65)</f>
        <v>0</v>
      </c>
      <c r="L57" s="171"/>
      <c r="M57" s="171">
        <f>SUM(M58:M65)</f>
        <v>0</v>
      </c>
      <c r="N57" s="170"/>
      <c r="O57" s="170">
        <f>SUM(O58:O65)</f>
        <v>1.01</v>
      </c>
      <c r="P57" s="170"/>
      <c r="Q57" s="170">
        <f>SUM(Q58:Q65)</f>
        <v>0</v>
      </c>
      <c r="R57" s="171"/>
      <c r="S57" s="171"/>
      <c r="T57" s="172"/>
      <c r="U57" s="166"/>
      <c r="V57" s="166">
        <f>SUM(V58:V65)</f>
        <v>5.75</v>
      </c>
      <c r="W57" s="166"/>
      <c r="X57" s="166"/>
      <c r="Y57" s="166"/>
      <c r="AG57" t="s">
        <v>143</v>
      </c>
    </row>
    <row r="58" spans="1:60" outlineLevel="1" x14ac:dyDescent="0.2">
      <c r="A58" s="174">
        <v>11</v>
      </c>
      <c r="B58" s="175" t="s">
        <v>206</v>
      </c>
      <c r="C58" s="184" t="s">
        <v>207</v>
      </c>
      <c r="D58" s="176" t="s">
        <v>208</v>
      </c>
      <c r="E58" s="177">
        <v>4.4999999999999998E-2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2.5</v>
      </c>
      <c r="O58" s="177">
        <f>ROUND(E58*N58,2)</f>
        <v>0.11</v>
      </c>
      <c r="P58" s="177">
        <v>0</v>
      </c>
      <c r="Q58" s="177">
        <f>ROUND(E58*P58,2)</f>
        <v>0</v>
      </c>
      <c r="R58" s="179" t="s">
        <v>167</v>
      </c>
      <c r="S58" s="179" t="s">
        <v>148</v>
      </c>
      <c r="T58" s="180" t="s">
        <v>148</v>
      </c>
      <c r="U58" s="162">
        <v>5.33</v>
      </c>
      <c r="V58" s="162">
        <f>ROUND(E58*U58,2)</f>
        <v>0.24</v>
      </c>
      <c r="W58" s="162"/>
      <c r="X58" s="162" t="s">
        <v>161</v>
      </c>
      <c r="Y58" s="162" t="s">
        <v>150</v>
      </c>
      <c r="Z58" s="151"/>
      <c r="AA58" s="151"/>
      <c r="AB58" s="151"/>
      <c r="AC58" s="151"/>
      <c r="AD58" s="151"/>
      <c r="AE58" s="151"/>
      <c r="AF58" s="151"/>
      <c r="AG58" s="151" t="s">
        <v>162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248" t="s">
        <v>209</v>
      </c>
      <c r="D59" s="249"/>
      <c r="E59" s="249"/>
      <c r="F59" s="249"/>
      <c r="G59" s="249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168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85" t="s">
        <v>210</v>
      </c>
      <c r="D60" s="164"/>
      <c r="E60" s="165">
        <v>4.4999999999999998E-2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153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246"/>
      <c r="D61" s="247"/>
      <c r="E61" s="247"/>
      <c r="F61" s="247"/>
      <c r="G61" s="247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156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4">
        <v>12</v>
      </c>
      <c r="B62" s="175" t="s">
        <v>211</v>
      </c>
      <c r="C62" s="184" t="s">
        <v>212</v>
      </c>
      <c r="D62" s="176" t="s">
        <v>166</v>
      </c>
      <c r="E62" s="177">
        <v>5.9924999999999997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0.14935999999999999</v>
      </c>
      <c r="O62" s="177">
        <f>ROUND(E62*N62,2)</f>
        <v>0.9</v>
      </c>
      <c r="P62" s="177">
        <v>0</v>
      </c>
      <c r="Q62" s="177">
        <f>ROUND(E62*P62,2)</f>
        <v>0</v>
      </c>
      <c r="R62" s="179" t="s">
        <v>167</v>
      </c>
      <c r="S62" s="179" t="s">
        <v>148</v>
      </c>
      <c r="T62" s="180" t="s">
        <v>148</v>
      </c>
      <c r="U62" s="162">
        <v>0.92</v>
      </c>
      <c r="V62" s="162">
        <f>ROUND(E62*U62,2)</f>
        <v>5.51</v>
      </c>
      <c r="W62" s="162"/>
      <c r="X62" s="162" t="s">
        <v>161</v>
      </c>
      <c r="Y62" s="162" t="s">
        <v>150</v>
      </c>
      <c r="Z62" s="151"/>
      <c r="AA62" s="151"/>
      <c r="AB62" s="151"/>
      <c r="AC62" s="151"/>
      <c r="AD62" s="151"/>
      <c r="AE62" s="151"/>
      <c r="AF62" s="151"/>
      <c r="AG62" s="151" t="s">
        <v>162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48" t="s">
        <v>213</v>
      </c>
      <c r="D63" s="249"/>
      <c r="E63" s="249"/>
      <c r="F63" s="249"/>
      <c r="G63" s="249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168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85" t="s">
        <v>214</v>
      </c>
      <c r="D64" s="164"/>
      <c r="E64" s="165">
        <v>5.9924999999999997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153</v>
      </c>
      <c r="AH64" s="151">
        <v>5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46"/>
      <c r="D65" s="247"/>
      <c r="E65" s="247"/>
      <c r="F65" s="247"/>
      <c r="G65" s="247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156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7" t="s">
        <v>142</v>
      </c>
      <c r="B66" s="168" t="s">
        <v>70</v>
      </c>
      <c r="C66" s="183" t="s">
        <v>71</v>
      </c>
      <c r="D66" s="169"/>
      <c r="E66" s="170"/>
      <c r="F66" s="171"/>
      <c r="G66" s="171">
        <f>SUMIF(AG67:AG76,"&lt;&gt;NOR",G67:G76)</f>
        <v>0</v>
      </c>
      <c r="H66" s="171"/>
      <c r="I66" s="171">
        <f>SUM(I67:I76)</f>
        <v>0</v>
      </c>
      <c r="J66" s="171"/>
      <c r="K66" s="171">
        <f>SUM(K67:K76)</f>
        <v>0</v>
      </c>
      <c r="L66" s="171"/>
      <c r="M66" s="171">
        <f>SUM(M67:M76)</f>
        <v>0</v>
      </c>
      <c r="N66" s="170"/>
      <c r="O66" s="170">
        <f>SUM(O67:O76)</f>
        <v>0.4</v>
      </c>
      <c r="P66" s="170"/>
      <c r="Q66" s="170">
        <f>SUM(Q67:Q76)</f>
        <v>0.49</v>
      </c>
      <c r="R66" s="171"/>
      <c r="S66" s="171"/>
      <c r="T66" s="172"/>
      <c r="U66" s="166"/>
      <c r="V66" s="166">
        <f>SUM(V67:V76)</f>
        <v>1.86</v>
      </c>
      <c r="W66" s="166"/>
      <c r="X66" s="166"/>
      <c r="Y66" s="166"/>
      <c r="AG66" t="s">
        <v>143</v>
      </c>
    </row>
    <row r="67" spans="1:60" ht="33.75" outlineLevel="1" x14ac:dyDescent="0.2">
      <c r="A67" s="174">
        <v>13</v>
      </c>
      <c r="B67" s="175" t="s">
        <v>215</v>
      </c>
      <c r="C67" s="184" t="s">
        <v>216</v>
      </c>
      <c r="D67" s="176" t="s">
        <v>159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1.8970000000000001E-2</v>
      </c>
      <c r="O67" s="177">
        <f>ROUND(E67*N67,2)</f>
        <v>0.02</v>
      </c>
      <c r="P67" s="177">
        <v>0</v>
      </c>
      <c r="Q67" s="177">
        <f>ROUND(E67*P67,2)</f>
        <v>0</v>
      </c>
      <c r="R67" s="179" t="s">
        <v>160</v>
      </c>
      <c r="S67" s="179" t="s">
        <v>148</v>
      </c>
      <c r="T67" s="180" t="s">
        <v>148</v>
      </c>
      <c r="U67" s="162">
        <v>1.86</v>
      </c>
      <c r="V67" s="162">
        <f>ROUND(E67*U67,2)</f>
        <v>1.86</v>
      </c>
      <c r="W67" s="162"/>
      <c r="X67" s="162" t="s">
        <v>161</v>
      </c>
      <c r="Y67" s="162" t="s">
        <v>150</v>
      </c>
      <c r="Z67" s="151"/>
      <c r="AA67" s="151"/>
      <c r="AB67" s="151"/>
      <c r="AC67" s="151"/>
      <c r="AD67" s="151"/>
      <c r="AE67" s="151"/>
      <c r="AF67" s="151"/>
      <c r="AG67" s="151" t="s">
        <v>162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185" t="s">
        <v>217</v>
      </c>
      <c r="D68" s="164"/>
      <c r="E68" s="165">
        <v>1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153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46"/>
      <c r="D69" s="247"/>
      <c r="E69" s="247"/>
      <c r="F69" s="247"/>
      <c r="G69" s="247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156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4">
        <v>14</v>
      </c>
      <c r="B70" s="175" t="s">
        <v>218</v>
      </c>
      <c r="C70" s="184" t="s">
        <v>712</v>
      </c>
      <c r="D70" s="176" t="s">
        <v>159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0.35804999999999998</v>
      </c>
      <c r="O70" s="177">
        <f>ROUND(E70*N70,2)</f>
        <v>0.36</v>
      </c>
      <c r="P70" s="177">
        <v>0.49320000000000003</v>
      </c>
      <c r="Q70" s="177">
        <f>ROUND(E70*P70,2)</f>
        <v>0.49</v>
      </c>
      <c r="R70" s="179" t="s">
        <v>182</v>
      </c>
      <c r="S70" s="179" t="s">
        <v>148</v>
      </c>
      <c r="T70" s="180" t="s">
        <v>148</v>
      </c>
      <c r="U70" s="162">
        <v>0</v>
      </c>
      <c r="V70" s="162">
        <f>ROUND(E70*U70,2)</f>
        <v>0</v>
      </c>
      <c r="W70" s="162"/>
      <c r="X70" s="162" t="s">
        <v>183</v>
      </c>
      <c r="Y70" s="162" t="s">
        <v>150</v>
      </c>
      <c r="Z70" s="151"/>
      <c r="AA70" s="151"/>
      <c r="AB70" s="151"/>
      <c r="AC70" s="151"/>
      <c r="AD70" s="151"/>
      <c r="AE70" s="151"/>
      <c r="AF70" s="151"/>
      <c r="AG70" s="151" t="s">
        <v>184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67.5" outlineLevel="2" x14ac:dyDescent="0.2">
      <c r="A71" s="158"/>
      <c r="B71" s="159"/>
      <c r="C71" s="248" t="s">
        <v>219</v>
      </c>
      <c r="D71" s="249"/>
      <c r="E71" s="249"/>
      <c r="F71" s="249"/>
      <c r="G71" s="249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168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82" t="str">
        <f>C71</f>
        <v>vysekání rýh ve zdivu cihelném na jakoukoliv maltu vápennou nebo vápenocementovou, dodávka a osazení ocelových válcovaných nosníků I č. 16 (jeden kus/15 cm šířky zdiva) na cementovou maltu (min. MC - 15), vyzdívka mezi nosníky cihlami pálenými na cementovou maltu, plentování ocelových nosníků cihlami na maltu, vybourání otvorů ve zdivu, přizdívka ostění s ozubem s vysekáním kapes pro zavázání, dodávka a osazení dveřní zárubně šířky 11 cm na cementovou maltu s vybetonováním prahu v zárubni, omítka vápenná vnitřního ostění hladká, montáž dveřního křídla kompletizovaného, dodávka a montáž dřevěného dveřního prahu, nátěr zárubně dvojnásobný.</v>
      </c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85" t="s">
        <v>220</v>
      </c>
      <c r="D72" s="164"/>
      <c r="E72" s="165">
        <v>1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153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246"/>
      <c r="D73" s="247"/>
      <c r="E73" s="247"/>
      <c r="F73" s="247"/>
      <c r="G73" s="247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156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4">
        <v>15</v>
      </c>
      <c r="B74" s="175" t="s">
        <v>221</v>
      </c>
      <c r="C74" s="184" t="s">
        <v>222</v>
      </c>
      <c r="D74" s="176" t="s">
        <v>159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1.7500000000000002E-2</v>
      </c>
      <c r="O74" s="177">
        <f>ROUND(E74*N74,2)</f>
        <v>0.02</v>
      </c>
      <c r="P74" s="177">
        <v>0</v>
      </c>
      <c r="Q74" s="177">
        <f>ROUND(E74*P74,2)</f>
        <v>0</v>
      </c>
      <c r="R74" s="179" t="s">
        <v>223</v>
      </c>
      <c r="S74" s="179" t="s">
        <v>148</v>
      </c>
      <c r="T74" s="180" t="s">
        <v>148</v>
      </c>
      <c r="U74" s="162">
        <v>0</v>
      </c>
      <c r="V74" s="162">
        <f>ROUND(E74*U74,2)</f>
        <v>0</v>
      </c>
      <c r="W74" s="162"/>
      <c r="X74" s="162" t="s">
        <v>224</v>
      </c>
      <c r="Y74" s="162" t="s">
        <v>150</v>
      </c>
      <c r="Z74" s="151"/>
      <c r="AA74" s="151"/>
      <c r="AB74" s="151"/>
      <c r="AC74" s="151"/>
      <c r="AD74" s="151"/>
      <c r="AE74" s="151"/>
      <c r="AF74" s="151"/>
      <c r="AG74" s="151" t="s">
        <v>225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85" t="s">
        <v>163</v>
      </c>
      <c r="D75" s="164"/>
      <c r="E75" s="165">
        <v>1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153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">
      <c r="A76" s="158"/>
      <c r="B76" s="159"/>
      <c r="C76" s="246"/>
      <c r="D76" s="247"/>
      <c r="E76" s="247"/>
      <c r="F76" s="247"/>
      <c r="G76" s="247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156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7" t="s">
        <v>142</v>
      </c>
      <c r="B77" s="168" t="s">
        <v>72</v>
      </c>
      <c r="C77" s="183" t="s">
        <v>73</v>
      </c>
      <c r="D77" s="169"/>
      <c r="E77" s="170"/>
      <c r="F77" s="171"/>
      <c r="G77" s="171">
        <f>SUMIF(AG78:AG80,"&lt;&gt;NOR",G78:G80)</f>
        <v>0</v>
      </c>
      <c r="H77" s="171"/>
      <c r="I77" s="171">
        <f>SUM(I78:I80)</f>
        <v>0</v>
      </c>
      <c r="J77" s="171"/>
      <c r="K77" s="171">
        <f>SUM(K78:K80)</f>
        <v>0</v>
      </c>
      <c r="L77" s="171"/>
      <c r="M77" s="171">
        <f>SUM(M78:M80)</f>
        <v>0</v>
      </c>
      <c r="N77" s="170"/>
      <c r="O77" s="170">
        <f>SUM(O78:O80)</f>
        <v>0</v>
      </c>
      <c r="P77" s="170"/>
      <c r="Q77" s="170">
        <f>SUM(Q78:Q80)</f>
        <v>0</v>
      </c>
      <c r="R77" s="171"/>
      <c r="S77" s="171"/>
      <c r="T77" s="172"/>
      <c r="U77" s="166"/>
      <c r="V77" s="166">
        <f>SUM(V78:V80)</f>
        <v>34.79</v>
      </c>
      <c r="W77" s="166"/>
      <c r="X77" s="166"/>
      <c r="Y77" s="166"/>
      <c r="AG77" t="s">
        <v>143</v>
      </c>
    </row>
    <row r="78" spans="1:60" ht="67.5" outlineLevel="1" x14ac:dyDescent="0.2">
      <c r="A78" s="174">
        <v>16</v>
      </c>
      <c r="B78" s="175" t="s">
        <v>226</v>
      </c>
      <c r="C78" s="184" t="s">
        <v>227</v>
      </c>
      <c r="D78" s="176" t="s">
        <v>166</v>
      </c>
      <c r="E78" s="177">
        <v>112.21975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4.0000000000000003E-5</v>
      </c>
      <c r="O78" s="177">
        <f>ROUND(E78*N78,2)</f>
        <v>0</v>
      </c>
      <c r="P78" s="177">
        <v>0</v>
      </c>
      <c r="Q78" s="177">
        <f>ROUND(E78*P78,2)</f>
        <v>0</v>
      </c>
      <c r="R78" s="179" t="s">
        <v>160</v>
      </c>
      <c r="S78" s="179" t="s">
        <v>148</v>
      </c>
      <c r="T78" s="180" t="s">
        <v>148</v>
      </c>
      <c r="U78" s="162">
        <v>0.31</v>
      </c>
      <c r="V78" s="162">
        <f>ROUND(E78*U78,2)</f>
        <v>34.79</v>
      </c>
      <c r="W78" s="162"/>
      <c r="X78" s="162" t="s">
        <v>161</v>
      </c>
      <c r="Y78" s="162" t="s">
        <v>150</v>
      </c>
      <c r="Z78" s="151"/>
      <c r="AA78" s="151"/>
      <c r="AB78" s="151"/>
      <c r="AC78" s="151"/>
      <c r="AD78" s="151"/>
      <c r="AE78" s="151"/>
      <c r="AF78" s="151"/>
      <c r="AG78" s="151" t="s">
        <v>162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">
      <c r="A79" s="158"/>
      <c r="B79" s="159"/>
      <c r="C79" s="185" t="s">
        <v>228</v>
      </c>
      <c r="D79" s="164"/>
      <c r="E79" s="165">
        <v>112.21975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153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246"/>
      <c r="D80" s="247"/>
      <c r="E80" s="247"/>
      <c r="F80" s="247"/>
      <c r="G80" s="247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156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7" t="s">
        <v>142</v>
      </c>
      <c r="B81" s="168" t="s">
        <v>74</v>
      </c>
      <c r="C81" s="183" t="s">
        <v>75</v>
      </c>
      <c r="D81" s="169"/>
      <c r="E81" s="170"/>
      <c r="F81" s="171"/>
      <c r="G81" s="171">
        <f>SUMIF(AG82:AG107,"&lt;&gt;NOR",G82:G107)</f>
        <v>0</v>
      </c>
      <c r="H81" s="171"/>
      <c r="I81" s="171">
        <f>SUM(I82:I107)</f>
        <v>0</v>
      </c>
      <c r="J81" s="171"/>
      <c r="K81" s="171">
        <f>SUM(K82:K107)</f>
        <v>0</v>
      </c>
      <c r="L81" s="171"/>
      <c r="M81" s="171">
        <f>SUM(M82:M107)</f>
        <v>0</v>
      </c>
      <c r="N81" s="170"/>
      <c r="O81" s="170">
        <f>SUM(O82:O107)</f>
        <v>0</v>
      </c>
      <c r="P81" s="170"/>
      <c r="Q81" s="170">
        <f>SUM(Q82:Q107)</f>
        <v>0.81</v>
      </c>
      <c r="R81" s="171"/>
      <c r="S81" s="171"/>
      <c r="T81" s="172"/>
      <c r="U81" s="166"/>
      <c r="V81" s="166">
        <f>SUM(V82:V107)</f>
        <v>2.25</v>
      </c>
      <c r="W81" s="166"/>
      <c r="X81" s="166"/>
      <c r="Y81" s="166"/>
      <c r="AG81" t="s">
        <v>143</v>
      </c>
    </row>
    <row r="82" spans="1:60" ht="14.25" customHeight="1" outlineLevel="1" x14ac:dyDescent="0.2">
      <c r="A82" s="174">
        <v>17</v>
      </c>
      <c r="B82" s="175" t="s">
        <v>229</v>
      </c>
      <c r="C82" s="184" t="s">
        <v>230</v>
      </c>
      <c r="D82" s="176" t="s">
        <v>166</v>
      </c>
      <c r="E82" s="177">
        <v>5.9924999999999997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2.5510000000000001E-2</v>
      </c>
      <c r="Q82" s="177">
        <f>ROUND(E82*P82,2)</f>
        <v>0.15</v>
      </c>
      <c r="R82" s="179" t="s">
        <v>231</v>
      </c>
      <c r="S82" s="179" t="s">
        <v>148</v>
      </c>
      <c r="T82" s="180" t="s">
        <v>148</v>
      </c>
      <c r="U82" s="162">
        <v>0.12</v>
      </c>
      <c r="V82" s="162">
        <f>ROUND(E82*U82,2)</f>
        <v>0.72</v>
      </c>
      <c r="W82" s="162"/>
      <c r="X82" s="162" t="s">
        <v>161</v>
      </c>
      <c r="Y82" s="162" t="s">
        <v>150</v>
      </c>
      <c r="Z82" s="151"/>
      <c r="AA82" s="151"/>
      <c r="AB82" s="151"/>
      <c r="AC82" s="151"/>
      <c r="AD82" s="151"/>
      <c r="AE82" s="151"/>
      <c r="AF82" s="151"/>
      <c r="AG82" s="151" t="s">
        <v>162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185" t="s">
        <v>214</v>
      </c>
      <c r="D83" s="164"/>
      <c r="E83" s="165">
        <v>5.9924999999999997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153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46"/>
      <c r="D84" s="247"/>
      <c r="E84" s="247"/>
      <c r="F84" s="247"/>
      <c r="G84" s="247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156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14.25" customHeight="1" outlineLevel="1" x14ac:dyDescent="0.2">
      <c r="A85" s="174">
        <v>18</v>
      </c>
      <c r="B85" s="175" t="s">
        <v>232</v>
      </c>
      <c r="C85" s="184" t="s">
        <v>233</v>
      </c>
      <c r="D85" s="176" t="s">
        <v>166</v>
      </c>
      <c r="E85" s="177">
        <v>5.9924999999999997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0.02</v>
      </c>
      <c r="Q85" s="177">
        <f>ROUND(E85*P85,2)</f>
        <v>0.12</v>
      </c>
      <c r="R85" s="179" t="s">
        <v>231</v>
      </c>
      <c r="S85" s="179" t="s">
        <v>148</v>
      </c>
      <c r="T85" s="180" t="s">
        <v>148</v>
      </c>
      <c r="U85" s="162">
        <v>0.15</v>
      </c>
      <c r="V85" s="162">
        <f>ROUND(E85*U85,2)</f>
        <v>0.9</v>
      </c>
      <c r="W85" s="162"/>
      <c r="X85" s="162" t="s">
        <v>161</v>
      </c>
      <c r="Y85" s="162" t="s">
        <v>150</v>
      </c>
      <c r="Z85" s="151"/>
      <c r="AA85" s="151"/>
      <c r="AB85" s="151"/>
      <c r="AC85" s="151"/>
      <c r="AD85" s="151"/>
      <c r="AE85" s="151"/>
      <c r="AF85" s="151"/>
      <c r="AG85" s="151" t="s">
        <v>162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48" t="s">
        <v>234</v>
      </c>
      <c r="D86" s="249"/>
      <c r="E86" s="249"/>
      <c r="F86" s="249"/>
      <c r="G86" s="249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168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85" t="s">
        <v>235</v>
      </c>
      <c r="D87" s="164"/>
      <c r="E87" s="165">
        <v>5.9924999999999997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153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246"/>
      <c r="D88" s="247"/>
      <c r="E88" s="247"/>
      <c r="F88" s="247"/>
      <c r="G88" s="247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156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4">
        <v>19</v>
      </c>
      <c r="B89" s="175" t="s">
        <v>236</v>
      </c>
      <c r="C89" s="184" t="s">
        <v>237</v>
      </c>
      <c r="D89" s="176" t="s">
        <v>159</v>
      </c>
      <c r="E89" s="177">
        <v>3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231</v>
      </c>
      <c r="S89" s="179" t="s">
        <v>148</v>
      </c>
      <c r="T89" s="180" t="s">
        <v>148</v>
      </c>
      <c r="U89" s="162">
        <v>0.06</v>
      </c>
      <c r="V89" s="162">
        <f>ROUND(E89*U89,2)</f>
        <v>0.18</v>
      </c>
      <c r="W89" s="162"/>
      <c r="X89" s="162" t="s">
        <v>161</v>
      </c>
      <c r="Y89" s="162" t="s">
        <v>150</v>
      </c>
      <c r="Z89" s="151"/>
      <c r="AA89" s="151"/>
      <c r="AB89" s="151"/>
      <c r="AC89" s="151"/>
      <c r="AD89" s="151"/>
      <c r="AE89" s="151"/>
      <c r="AF89" s="151"/>
      <c r="AG89" s="151" t="s">
        <v>162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48" t="s">
        <v>238</v>
      </c>
      <c r="D90" s="249"/>
      <c r="E90" s="249"/>
      <c r="F90" s="249"/>
      <c r="G90" s="249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168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85" t="s">
        <v>239</v>
      </c>
      <c r="D91" s="164"/>
      <c r="E91" s="165">
        <v>3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153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246"/>
      <c r="D92" s="247"/>
      <c r="E92" s="247"/>
      <c r="F92" s="247"/>
      <c r="G92" s="247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156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4">
        <v>20</v>
      </c>
      <c r="B93" s="175" t="s">
        <v>240</v>
      </c>
      <c r="C93" s="184" t="s">
        <v>241</v>
      </c>
      <c r="D93" s="176" t="s">
        <v>159</v>
      </c>
      <c r="E93" s="177">
        <v>9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 t="s">
        <v>231</v>
      </c>
      <c r="S93" s="179" t="s">
        <v>148</v>
      </c>
      <c r="T93" s="180" t="s">
        <v>148</v>
      </c>
      <c r="U93" s="162">
        <v>0.05</v>
      </c>
      <c r="V93" s="162">
        <f>ROUND(E93*U93,2)</f>
        <v>0.45</v>
      </c>
      <c r="W93" s="162"/>
      <c r="X93" s="162" t="s">
        <v>161</v>
      </c>
      <c r="Y93" s="162" t="s">
        <v>150</v>
      </c>
      <c r="Z93" s="151"/>
      <c r="AA93" s="151"/>
      <c r="AB93" s="151"/>
      <c r="AC93" s="151"/>
      <c r="AD93" s="151"/>
      <c r="AE93" s="151"/>
      <c r="AF93" s="151"/>
      <c r="AG93" s="151" t="s">
        <v>162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248" t="s">
        <v>238</v>
      </c>
      <c r="D94" s="249"/>
      <c r="E94" s="249"/>
      <c r="F94" s="249"/>
      <c r="G94" s="249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168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85" t="s">
        <v>242</v>
      </c>
      <c r="D95" s="164"/>
      <c r="E95" s="165">
        <v>2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153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85" t="s">
        <v>243</v>
      </c>
      <c r="D96" s="164"/>
      <c r="E96" s="165">
        <v>1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153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85" t="s">
        <v>244</v>
      </c>
      <c r="D97" s="164"/>
      <c r="E97" s="165">
        <v>1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153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85" t="s">
        <v>245</v>
      </c>
      <c r="D98" s="164"/>
      <c r="E98" s="165">
        <v>1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153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85" t="s">
        <v>246</v>
      </c>
      <c r="D99" s="164"/>
      <c r="E99" s="165">
        <v>1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153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85" t="s">
        <v>247</v>
      </c>
      <c r="D100" s="164"/>
      <c r="E100" s="165">
        <v>1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153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85" t="s">
        <v>248</v>
      </c>
      <c r="D101" s="164"/>
      <c r="E101" s="165">
        <v>1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153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85" t="s">
        <v>249</v>
      </c>
      <c r="D102" s="164"/>
      <c r="E102" s="165">
        <v>1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153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246"/>
      <c r="D103" s="247"/>
      <c r="E103" s="247"/>
      <c r="F103" s="247"/>
      <c r="G103" s="247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156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21</v>
      </c>
      <c r="B104" s="175" t="s">
        <v>250</v>
      </c>
      <c r="C104" s="184" t="s">
        <v>251</v>
      </c>
      <c r="D104" s="176" t="s">
        <v>166</v>
      </c>
      <c r="E104" s="177">
        <v>4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6.7000000000000002E-4</v>
      </c>
      <c r="O104" s="177">
        <f>ROUND(E104*N104,2)</f>
        <v>0</v>
      </c>
      <c r="P104" s="177">
        <v>0.13400000000000001</v>
      </c>
      <c r="Q104" s="177">
        <f>ROUND(E104*P104,2)</f>
        <v>0.54</v>
      </c>
      <c r="R104" s="179" t="s">
        <v>182</v>
      </c>
      <c r="S104" s="179" t="s">
        <v>148</v>
      </c>
      <c r="T104" s="180" t="s">
        <v>148</v>
      </c>
      <c r="U104" s="162">
        <v>0</v>
      </c>
      <c r="V104" s="162">
        <f>ROUND(E104*U104,2)</f>
        <v>0</v>
      </c>
      <c r="W104" s="162"/>
      <c r="X104" s="162" t="s">
        <v>183</v>
      </c>
      <c r="Y104" s="162" t="s">
        <v>150</v>
      </c>
      <c r="Z104" s="151"/>
      <c r="AA104" s="151"/>
      <c r="AB104" s="151"/>
      <c r="AC104" s="151"/>
      <c r="AD104" s="151"/>
      <c r="AE104" s="151"/>
      <c r="AF104" s="151"/>
      <c r="AG104" s="151" t="s">
        <v>184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2" x14ac:dyDescent="0.2">
      <c r="A105" s="158"/>
      <c r="B105" s="159"/>
      <c r="C105" s="248" t="s">
        <v>252</v>
      </c>
      <c r="D105" s="249"/>
      <c r="E105" s="249"/>
      <c r="F105" s="249"/>
      <c r="G105" s="249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168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82" t="str">
        <f>C105</f>
        <v>nebo vybourání otvorů průřezové plochy přes 4 m2 v příčkách z cihel na maltu vápennou nebo vápenocementovou. Svislá a vodorovná doprava suti, odvoz do 10 km.</v>
      </c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85" t="s">
        <v>253</v>
      </c>
      <c r="D106" s="164"/>
      <c r="E106" s="165">
        <v>4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153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246"/>
      <c r="D107" s="247"/>
      <c r="E107" s="247"/>
      <c r="F107" s="247"/>
      <c r="G107" s="247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156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7" t="s">
        <v>142</v>
      </c>
      <c r="B108" s="168" t="s">
        <v>76</v>
      </c>
      <c r="C108" s="183" t="s">
        <v>77</v>
      </c>
      <c r="D108" s="169"/>
      <c r="E108" s="170"/>
      <c r="F108" s="171"/>
      <c r="G108" s="171">
        <f>SUMIF(AG109:AG126,"&lt;&gt;NOR",G109:G126)</f>
        <v>0</v>
      </c>
      <c r="H108" s="171"/>
      <c r="I108" s="171">
        <f>SUM(I109:I126)</f>
        <v>0</v>
      </c>
      <c r="J108" s="171"/>
      <c r="K108" s="171">
        <f>SUM(K109:K126)</f>
        <v>0</v>
      </c>
      <c r="L108" s="171"/>
      <c r="M108" s="171">
        <f>SUM(M109:M126)</f>
        <v>0</v>
      </c>
      <c r="N108" s="170"/>
      <c r="O108" s="170">
        <f>SUM(O109:O126)</f>
        <v>0</v>
      </c>
      <c r="P108" s="170"/>
      <c r="Q108" s="170">
        <f>SUM(Q109:Q126)</f>
        <v>1.9300000000000002</v>
      </c>
      <c r="R108" s="171"/>
      <c r="S108" s="171"/>
      <c r="T108" s="172"/>
      <c r="U108" s="166"/>
      <c r="V108" s="166">
        <f>SUM(V109:V126)</f>
        <v>40.26</v>
      </c>
      <c r="W108" s="166"/>
      <c r="X108" s="166"/>
      <c r="Y108" s="166"/>
      <c r="AG108" t="s">
        <v>143</v>
      </c>
    </row>
    <row r="109" spans="1:60" ht="33.75" outlineLevel="1" x14ac:dyDescent="0.2">
      <c r="A109" s="174">
        <v>22</v>
      </c>
      <c r="B109" s="175" t="s">
        <v>254</v>
      </c>
      <c r="C109" s="184" t="s">
        <v>713</v>
      </c>
      <c r="D109" s="176" t="s">
        <v>159</v>
      </c>
      <c r="E109" s="177">
        <v>5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4.0000000000000001E-3</v>
      </c>
      <c r="Q109" s="177">
        <f>ROUND(E109*P109,2)</f>
        <v>0.02</v>
      </c>
      <c r="R109" s="179" t="s">
        <v>231</v>
      </c>
      <c r="S109" s="179" t="s">
        <v>148</v>
      </c>
      <c r="T109" s="180" t="s">
        <v>148</v>
      </c>
      <c r="U109" s="162">
        <v>0.16</v>
      </c>
      <c r="V109" s="162">
        <f>ROUND(E109*U109,2)</f>
        <v>0.8</v>
      </c>
      <c r="W109" s="162"/>
      <c r="X109" s="162" t="s">
        <v>161</v>
      </c>
      <c r="Y109" s="162" t="s">
        <v>150</v>
      </c>
      <c r="Z109" s="151"/>
      <c r="AA109" s="151"/>
      <c r="AB109" s="151"/>
      <c r="AC109" s="151"/>
      <c r="AD109" s="151"/>
      <c r="AE109" s="151"/>
      <c r="AF109" s="151"/>
      <c r="AG109" s="151" t="s">
        <v>162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246"/>
      <c r="D110" s="247"/>
      <c r="E110" s="247"/>
      <c r="F110" s="247"/>
      <c r="G110" s="247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156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4">
        <v>23</v>
      </c>
      <c r="B111" s="175" t="s">
        <v>255</v>
      </c>
      <c r="C111" s="184" t="s">
        <v>256</v>
      </c>
      <c r="D111" s="176" t="s">
        <v>172</v>
      </c>
      <c r="E111" s="177">
        <v>2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0.05</v>
      </c>
      <c r="Q111" s="177">
        <f>ROUND(E111*P111,2)</f>
        <v>0.1</v>
      </c>
      <c r="R111" s="179" t="s">
        <v>231</v>
      </c>
      <c r="S111" s="179" t="s">
        <v>148</v>
      </c>
      <c r="T111" s="180" t="s">
        <v>148</v>
      </c>
      <c r="U111" s="162">
        <v>1.1000000000000001</v>
      </c>
      <c r="V111" s="162">
        <f>ROUND(E111*U111,2)</f>
        <v>2.2000000000000002</v>
      </c>
      <c r="W111" s="162"/>
      <c r="X111" s="162" t="s">
        <v>161</v>
      </c>
      <c r="Y111" s="162" t="s">
        <v>150</v>
      </c>
      <c r="Z111" s="151"/>
      <c r="AA111" s="151"/>
      <c r="AB111" s="151"/>
      <c r="AC111" s="151"/>
      <c r="AD111" s="151"/>
      <c r="AE111" s="151"/>
      <c r="AF111" s="151"/>
      <c r="AG111" s="151" t="s">
        <v>162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248" t="s">
        <v>257</v>
      </c>
      <c r="D112" s="249"/>
      <c r="E112" s="249"/>
      <c r="F112" s="249"/>
      <c r="G112" s="249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168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85" t="s">
        <v>258</v>
      </c>
      <c r="D113" s="164"/>
      <c r="E113" s="165">
        <v>2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153</v>
      </c>
      <c r="AH113" s="151">
        <v>5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246"/>
      <c r="D114" s="247"/>
      <c r="E114" s="247"/>
      <c r="F114" s="247"/>
      <c r="G114" s="247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156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4">
        <v>24</v>
      </c>
      <c r="B115" s="175" t="s">
        <v>259</v>
      </c>
      <c r="C115" s="184" t="s">
        <v>260</v>
      </c>
      <c r="D115" s="176" t="s">
        <v>172</v>
      </c>
      <c r="E115" s="177">
        <v>156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4.4999999999999997E-3</v>
      </c>
      <c r="Q115" s="177">
        <f>ROUND(E115*P115,2)</f>
        <v>0.7</v>
      </c>
      <c r="R115" s="179" t="s">
        <v>231</v>
      </c>
      <c r="S115" s="179" t="s">
        <v>148</v>
      </c>
      <c r="T115" s="180" t="s">
        <v>148</v>
      </c>
      <c r="U115" s="162">
        <v>0.16</v>
      </c>
      <c r="V115" s="162">
        <f>ROUND(E115*U115,2)</f>
        <v>24.96</v>
      </c>
      <c r="W115" s="162"/>
      <c r="X115" s="162" t="s">
        <v>161</v>
      </c>
      <c r="Y115" s="162" t="s">
        <v>150</v>
      </c>
      <c r="Z115" s="151"/>
      <c r="AA115" s="151"/>
      <c r="AB115" s="151"/>
      <c r="AC115" s="151"/>
      <c r="AD115" s="151"/>
      <c r="AE115" s="151"/>
      <c r="AF115" s="151"/>
      <c r="AG115" s="151" t="s">
        <v>162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">
      <c r="A116" s="158"/>
      <c r="B116" s="159"/>
      <c r="C116" s="185" t="s">
        <v>261</v>
      </c>
      <c r="D116" s="164"/>
      <c r="E116" s="165">
        <v>6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153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85" t="s">
        <v>262</v>
      </c>
      <c r="D117" s="164"/>
      <c r="E117" s="165">
        <v>150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153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46"/>
      <c r="D118" s="247"/>
      <c r="E118" s="247"/>
      <c r="F118" s="247"/>
      <c r="G118" s="247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156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4">
        <v>25</v>
      </c>
      <c r="B119" s="175" t="s">
        <v>263</v>
      </c>
      <c r="C119" s="184" t="s">
        <v>264</v>
      </c>
      <c r="D119" s="176" t="s">
        <v>159</v>
      </c>
      <c r="E119" s="177">
        <v>50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0</v>
      </c>
      <c r="O119" s="177">
        <f>ROUND(E119*N119,2)</f>
        <v>0</v>
      </c>
      <c r="P119" s="177">
        <v>4.0999999999999999E-4</v>
      </c>
      <c r="Q119" s="177">
        <f>ROUND(E119*P119,2)</f>
        <v>0.02</v>
      </c>
      <c r="R119" s="179" t="s">
        <v>231</v>
      </c>
      <c r="S119" s="179" t="s">
        <v>148</v>
      </c>
      <c r="T119" s="180" t="s">
        <v>148</v>
      </c>
      <c r="U119" s="162">
        <v>0.15</v>
      </c>
      <c r="V119" s="162">
        <f>ROUND(E119*U119,2)</f>
        <v>7.5</v>
      </c>
      <c r="W119" s="162"/>
      <c r="X119" s="162" t="s">
        <v>161</v>
      </c>
      <c r="Y119" s="162" t="s">
        <v>150</v>
      </c>
      <c r="Z119" s="151"/>
      <c r="AA119" s="151"/>
      <c r="AB119" s="151"/>
      <c r="AC119" s="151"/>
      <c r="AD119" s="151"/>
      <c r="AE119" s="151"/>
      <c r="AF119" s="151"/>
      <c r="AG119" s="151" t="s">
        <v>162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185" t="s">
        <v>265</v>
      </c>
      <c r="D120" s="164"/>
      <c r="E120" s="165">
        <v>30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153</v>
      </c>
      <c r="AH120" s="151">
        <v>5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85" t="s">
        <v>266</v>
      </c>
      <c r="D121" s="164"/>
      <c r="E121" s="165">
        <v>20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153</v>
      </c>
      <c r="AH121" s="151">
        <v>5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246"/>
      <c r="D122" s="247"/>
      <c r="E122" s="247"/>
      <c r="F122" s="247"/>
      <c r="G122" s="247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156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4">
        <v>26</v>
      </c>
      <c r="B123" s="175" t="s">
        <v>267</v>
      </c>
      <c r="C123" s="184" t="s">
        <v>268</v>
      </c>
      <c r="D123" s="176" t="s">
        <v>166</v>
      </c>
      <c r="E123" s="177">
        <v>16.0045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6.8000000000000005E-2</v>
      </c>
      <c r="Q123" s="177">
        <f>ROUND(E123*P123,2)</f>
        <v>1.0900000000000001</v>
      </c>
      <c r="R123" s="179" t="s">
        <v>231</v>
      </c>
      <c r="S123" s="179" t="s">
        <v>148</v>
      </c>
      <c r="T123" s="180" t="s">
        <v>148</v>
      </c>
      <c r="U123" s="162">
        <v>0.3</v>
      </c>
      <c r="V123" s="162">
        <f>ROUND(E123*U123,2)</f>
        <v>4.8</v>
      </c>
      <c r="W123" s="162"/>
      <c r="X123" s="162" t="s">
        <v>161</v>
      </c>
      <c r="Y123" s="162" t="s">
        <v>150</v>
      </c>
      <c r="Z123" s="151"/>
      <c r="AA123" s="151"/>
      <c r="AB123" s="151"/>
      <c r="AC123" s="151"/>
      <c r="AD123" s="151"/>
      <c r="AE123" s="151"/>
      <c r="AF123" s="151"/>
      <c r="AG123" s="151" t="s">
        <v>162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248" t="s">
        <v>269</v>
      </c>
      <c r="D124" s="249"/>
      <c r="E124" s="249"/>
      <c r="F124" s="249"/>
      <c r="G124" s="249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168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">
      <c r="A125" s="158"/>
      <c r="B125" s="159"/>
      <c r="C125" s="185" t="s">
        <v>270</v>
      </c>
      <c r="D125" s="164"/>
      <c r="E125" s="165">
        <v>16.0045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153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">
      <c r="A126" s="158"/>
      <c r="B126" s="159"/>
      <c r="C126" s="246"/>
      <c r="D126" s="247"/>
      <c r="E126" s="247"/>
      <c r="F126" s="247"/>
      <c r="G126" s="247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156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7" t="s">
        <v>142</v>
      </c>
      <c r="B127" s="168" t="s">
        <v>78</v>
      </c>
      <c r="C127" s="183" t="s">
        <v>79</v>
      </c>
      <c r="D127" s="169"/>
      <c r="E127" s="170"/>
      <c r="F127" s="171"/>
      <c r="G127" s="171">
        <f>SUMIF(AG128:AG130,"&lt;&gt;NOR",G128:G130)</f>
        <v>0</v>
      </c>
      <c r="H127" s="171"/>
      <c r="I127" s="171">
        <f>SUM(I128:I130)</f>
        <v>0</v>
      </c>
      <c r="J127" s="171"/>
      <c r="K127" s="171">
        <f>SUM(K128:K130)</f>
        <v>0</v>
      </c>
      <c r="L127" s="171"/>
      <c r="M127" s="171">
        <f>SUM(M128:M130)</f>
        <v>0</v>
      </c>
      <c r="N127" s="170"/>
      <c r="O127" s="170">
        <f>SUM(O128:O130)</f>
        <v>0</v>
      </c>
      <c r="P127" s="170"/>
      <c r="Q127" s="170">
        <f>SUM(Q128:Q130)</f>
        <v>0</v>
      </c>
      <c r="R127" s="171"/>
      <c r="S127" s="171"/>
      <c r="T127" s="172"/>
      <c r="U127" s="166"/>
      <c r="V127" s="166">
        <f>SUM(V128:V130)</f>
        <v>5.68</v>
      </c>
      <c r="W127" s="166"/>
      <c r="X127" s="166"/>
      <c r="Y127" s="166"/>
      <c r="AG127" t="s">
        <v>143</v>
      </c>
    </row>
    <row r="128" spans="1:60" ht="22.5" outlineLevel="1" x14ac:dyDescent="0.2">
      <c r="A128" s="174">
        <v>27</v>
      </c>
      <c r="B128" s="175" t="s">
        <v>271</v>
      </c>
      <c r="C128" s="184" t="s">
        <v>272</v>
      </c>
      <c r="D128" s="176" t="s">
        <v>273</v>
      </c>
      <c r="E128" s="177">
        <v>2.70513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9" t="s">
        <v>167</v>
      </c>
      <c r="S128" s="179" t="s">
        <v>148</v>
      </c>
      <c r="T128" s="180" t="s">
        <v>148</v>
      </c>
      <c r="U128" s="162">
        <v>2.1</v>
      </c>
      <c r="V128" s="162">
        <f>ROUND(E128*U128,2)</f>
        <v>5.68</v>
      </c>
      <c r="W128" s="162"/>
      <c r="X128" s="162" t="s">
        <v>274</v>
      </c>
      <c r="Y128" s="162" t="s">
        <v>150</v>
      </c>
      <c r="Z128" s="151"/>
      <c r="AA128" s="151"/>
      <c r="AB128" s="151"/>
      <c r="AC128" s="151"/>
      <c r="AD128" s="151"/>
      <c r="AE128" s="151"/>
      <c r="AF128" s="151"/>
      <c r="AG128" s="151" t="s">
        <v>275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48" t="s">
        <v>276</v>
      </c>
      <c r="D129" s="249"/>
      <c r="E129" s="249"/>
      <c r="F129" s="249"/>
      <c r="G129" s="249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168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46"/>
      <c r="D130" s="247"/>
      <c r="E130" s="247"/>
      <c r="F130" s="247"/>
      <c r="G130" s="247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156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7" t="s">
        <v>142</v>
      </c>
      <c r="B131" s="168" t="s">
        <v>80</v>
      </c>
      <c r="C131" s="183" t="s">
        <v>81</v>
      </c>
      <c r="D131" s="169"/>
      <c r="E131" s="170"/>
      <c r="F131" s="171"/>
      <c r="G131" s="171">
        <f>SUMIF(AG132:AG173,"&lt;&gt;NOR",G132:G173)</f>
        <v>0</v>
      </c>
      <c r="H131" s="171"/>
      <c r="I131" s="171">
        <f>SUM(I132:I173)</f>
        <v>0</v>
      </c>
      <c r="J131" s="171"/>
      <c r="K131" s="171">
        <f>SUM(K132:K173)</f>
        <v>0</v>
      </c>
      <c r="L131" s="171"/>
      <c r="M131" s="171">
        <f>SUM(M132:M173)</f>
        <v>0</v>
      </c>
      <c r="N131" s="170"/>
      <c r="O131" s="170">
        <f>SUM(O132:O173)</f>
        <v>0.02</v>
      </c>
      <c r="P131" s="170"/>
      <c r="Q131" s="170">
        <f>SUM(Q132:Q173)</f>
        <v>0.01</v>
      </c>
      <c r="R131" s="171"/>
      <c r="S131" s="171"/>
      <c r="T131" s="172"/>
      <c r="U131" s="166"/>
      <c r="V131" s="166">
        <f>SUM(V132:V173)</f>
        <v>8.6899999999999977</v>
      </c>
      <c r="W131" s="166"/>
      <c r="X131" s="166"/>
      <c r="Y131" s="166"/>
      <c r="AG131" t="s">
        <v>143</v>
      </c>
    </row>
    <row r="132" spans="1:60" ht="14.25" customHeight="1" outlineLevel="1" x14ac:dyDescent="0.2">
      <c r="A132" s="174">
        <v>28</v>
      </c>
      <c r="B132" s="175" t="s">
        <v>277</v>
      </c>
      <c r="C132" s="184" t="s">
        <v>278</v>
      </c>
      <c r="D132" s="176" t="s">
        <v>172</v>
      </c>
      <c r="E132" s="177">
        <v>6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4.8999999999999998E-4</v>
      </c>
      <c r="O132" s="177">
        <f>ROUND(E132*N132,2)</f>
        <v>0</v>
      </c>
      <c r="P132" s="177">
        <v>0</v>
      </c>
      <c r="Q132" s="177">
        <f>ROUND(E132*P132,2)</f>
        <v>0</v>
      </c>
      <c r="R132" s="179" t="s">
        <v>279</v>
      </c>
      <c r="S132" s="179" t="s">
        <v>148</v>
      </c>
      <c r="T132" s="180" t="s">
        <v>148</v>
      </c>
      <c r="U132" s="162">
        <v>0.23</v>
      </c>
      <c r="V132" s="162">
        <f>ROUND(E132*U132,2)</f>
        <v>1.38</v>
      </c>
      <c r="W132" s="162"/>
      <c r="X132" s="162" t="s">
        <v>161</v>
      </c>
      <c r="Y132" s="162" t="s">
        <v>150</v>
      </c>
      <c r="Z132" s="151"/>
      <c r="AA132" s="151"/>
      <c r="AB132" s="151"/>
      <c r="AC132" s="151"/>
      <c r="AD132" s="151"/>
      <c r="AE132" s="151"/>
      <c r="AF132" s="151"/>
      <c r="AG132" s="151" t="s">
        <v>162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48" t="s">
        <v>280</v>
      </c>
      <c r="D133" s="249"/>
      <c r="E133" s="249"/>
      <c r="F133" s="249"/>
      <c r="G133" s="249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168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85" t="s">
        <v>281</v>
      </c>
      <c r="D134" s="164"/>
      <c r="E134" s="165">
        <v>3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153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85" t="s">
        <v>282</v>
      </c>
      <c r="D135" s="164"/>
      <c r="E135" s="165">
        <v>3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153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46"/>
      <c r="D136" s="247"/>
      <c r="E136" s="247"/>
      <c r="F136" s="247"/>
      <c r="G136" s="247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156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4">
        <v>29</v>
      </c>
      <c r="B137" s="175" t="s">
        <v>283</v>
      </c>
      <c r="C137" s="184" t="s">
        <v>714</v>
      </c>
      <c r="D137" s="176" t="s">
        <v>172</v>
      </c>
      <c r="E137" s="177">
        <v>2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7">
        <v>2.0200000000000001E-3</v>
      </c>
      <c r="O137" s="177">
        <f>ROUND(E137*N137,2)</f>
        <v>0</v>
      </c>
      <c r="P137" s="177">
        <v>0</v>
      </c>
      <c r="Q137" s="177">
        <f>ROUND(E137*P137,2)</f>
        <v>0</v>
      </c>
      <c r="R137" s="179" t="s">
        <v>279</v>
      </c>
      <c r="S137" s="179" t="s">
        <v>148</v>
      </c>
      <c r="T137" s="180" t="s">
        <v>148</v>
      </c>
      <c r="U137" s="162">
        <v>1.17</v>
      </c>
      <c r="V137" s="162">
        <f>ROUND(E137*U137,2)</f>
        <v>2.34</v>
      </c>
      <c r="W137" s="162"/>
      <c r="X137" s="162" t="s">
        <v>161</v>
      </c>
      <c r="Y137" s="162" t="s">
        <v>150</v>
      </c>
      <c r="Z137" s="151"/>
      <c r="AA137" s="151"/>
      <c r="AB137" s="151"/>
      <c r="AC137" s="151"/>
      <c r="AD137" s="151"/>
      <c r="AE137" s="151"/>
      <c r="AF137" s="151"/>
      <c r="AG137" s="151" t="s">
        <v>162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">
      <c r="A138" s="158"/>
      <c r="B138" s="159"/>
      <c r="C138" s="250" t="s">
        <v>284</v>
      </c>
      <c r="D138" s="251"/>
      <c r="E138" s="251"/>
      <c r="F138" s="251"/>
      <c r="G138" s="251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285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185" t="s">
        <v>286</v>
      </c>
      <c r="D139" s="164"/>
      <c r="E139" s="165">
        <v>2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153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246"/>
      <c r="D140" s="247"/>
      <c r="E140" s="247"/>
      <c r="F140" s="247"/>
      <c r="G140" s="247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156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4">
        <v>30</v>
      </c>
      <c r="B141" s="175" t="s">
        <v>287</v>
      </c>
      <c r="C141" s="184" t="s">
        <v>288</v>
      </c>
      <c r="D141" s="176" t="s">
        <v>159</v>
      </c>
      <c r="E141" s="177">
        <v>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2.2000000000000001E-4</v>
      </c>
      <c r="O141" s="177">
        <f>ROUND(E141*N141,2)</f>
        <v>0</v>
      </c>
      <c r="P141" s="177">
        <v>0</v>
      </c>
      <c r="Q141" s="177">
        <f>ROUND(E141*P141,2)</f>
        <v>0</v>
      </c>
      <c r="R141" s="179" t="s">
        <v>279</v>
      </c>
      <c r="S141" s="179" t="s">
        <v>148</v>
      </c>
      <c r="T141" s="180" t="s">
        <v>148</v>
      </c>
      <c r="U141" s="162">
        <v>0.47499999999999998</v>
      </c>
      <c r="V141" s="162">
        <f>ROUND(E141*U141,2)</f>
        <v>0.48</v>
      </c>
      <c r="W141" s="162"/>
      <c r="X141" s="162" t="s">
        <v>161</v>
      </c>
      <c r="Y141" s="162" t="s">
        <v>150</v>
      </c>
      <c r="Z141" s="151"/>
      <c r="AA141" s="151"/>
      <c r="AB141" s="151"/>
      <c r="AC141" s="151"/>
      <c r="AD141" s="151"/>
      <c r="AE141" s="151"/>
      <c r="AF141" s="151"/>
      <c r="AG141" s="151" t="s">
        <v>162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52"/>
      <c r="D142" s="253"/>
      <c r="E142" s="253"/>
      <c r="F142" s="253"/>
      <c r="G142" s="253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156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4">
        <v>31</v>
      </c>
      <c r="B143" s="175" t="s">
        <v>289</v>
      </c>
      <c r="C143" s="184" t="s">
        <v>290</v>
      </c>
      <c r="D143" s="176" t="s">
        <v>159</v>
      </c>
      <c r="E143" s="177">
        <v>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7.3999999999999999E-4</v>
      </c>
      <c r="O143" s="177">
        <f>ROUND(E143*N143,2)</f>
        <v>0</v>
      </c>
      <c r="P143" s="177">
        <v>0</v>
      </c>
      <c r="Q143" s="177">
        <f>ROUND(E143*P143,2)</f>
        <v>0</v>
      </c>
      <c r="R143" s="179" t="s">
        <v>279</v>
      </c>
      <c r="S143" s="179" t="s">
        <v>148</v>
      </c>
      <c r="T143" s="180" t="s">
        <v>148</v>
      </c>
      <c r="U143" s="162">
        <v>0.92300000000000004</v>
      </c>
      <c r="V143" s="162">
        <f>ROUND(E143*U143,2)</f>
        <v>0.92</v>
      </c>
      <c r="W143" s="162"/>
      <c r="X143" s="162" t="s">
        <v>161</v>
      </c>
      <c r="Y143" s="162" t="s">
        <v>150</v>
      </c>
      <c r="Z143" s="151"/>
      <c r="AA143" s="151"/>
      <c r="AB143" s="151"/>
      <c r="AC143" s="151"/>
      <c r="AD143" s="151"/>
      <c r="AE143" s="151"/>
      <c r="AF143" s="151"/>
      <c r="AG143" s="151" t="s">
        <v>162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">
      <c r="A144" s="158"/>
      <c r="B144" s="159"/>
      <c r="C144" s="252"/>
      <c r="D144" s="253"/>
      <c r="E144" s="253"/>
      <c r="F144" s="253"/>
      <c r="G144" s="253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156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4">
        <v>32</v>
      </c>
      <c r="B145" s="175" t="s">
        <v>291</v>
      </c>
      <c r="C145" s="184" t="s">
        <v>292</v>
      </c>
      <c r="D145" s="176" t="s">
        <v>159</v>
      </c>
      <c r="E145" s="177">
        <v>1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1.265E-2</v>
      </c>
      <c r="O145" s="177">
        <f>ROUND(E145*N145,2)</f>
        <v>0.01</v>
      </c>
      <c r="P145" s="177">
        <v>0</v>
      </c>
      <c r="Q145" s="177">
        <f>ROUND(E145*P145,2)</f>
        <v>0</v>
      </c>
      <c r="R145" s="179" t="s">
        <v>279</v>
      </c>
      <c r="S145" s="179" t="s">
        <v>148</v>
      </c>
      <c r="T145" s="180" t="s">
        <v>148</v>
      </c>
      <c r="U145" s="162">
        <v>0.51</v>
      </c>
      <c r="V145" s="162">
        <f>ROUND(E145*U145,2)</f>
        <v>0.51</v>
      </c>
      <c r="W145" s="162"/>
      <c r="X145" s="162" t="s">
        <v>161</v>
      </c>
      <c r="Y145" s="162" t="s">
        <v>150</v>
      </c>
      <c r="Z145" s="151"/>
      <c r="AA145" s="151"/>
      <c r="AB145" s="151"/>
      <c r="AC145" s="151"/>
      <c r="AD145" s="151"/>
      <c r="AE145" s="151"/>
      <c r="AF145" s="151"/>
      <c r="AG145" s="151" t="s">
        <v>162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85" t="s">
        <v>293</v>
      </c>
      <c r="D146" s="164"/>
      <c r="E146" s="165">
        <v>1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153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2" x14ac:dyDescent="0.2">
      <c r="A147" s="158"/>
      <c r="B147" s="159"/>
      <c r="C147" s="246"/>
      <c r="D147" s="247"/>
      <c r="E147" s="247"/>
      <c r="F147" s="247"/>
      <c r="G147" s="247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156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74">
        <v>33</v>
      </c>
      <c r="B148" s="175" t="s">
        <v>294</v>
      </c>
      <c r="C148" s="184" t="s">
        <v>295</v>
      </c>
      <c r="D148" s="176" t="s">
        <v>159</v>
      </c>
      <c r="E148" s="177">
        <v>1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7">
        <v>7.7999999999999996E-3</v>
      </c>
      <c r="O148" s="177">
        <f>ROUND(E148*N148,2)</f>
        <v>0.01</v>
      </c>
      <c r="P148" s="177">
        <v>0</v>
      </c>
      <c r="Q148" s="177">
        <f>ROUND(E148*P148,2)</f>
        <v>0</v>
      </c>
      <c r="R148" s="179" t="s">
        <v>279</v>
      </c>
      <c r="S148" s="179" t="s">
        <v>148</v>
      </c>
      <c r="T148" s="180" t="s">
        <v>148</v>
      </c>
      <c r="U148" s="162">
        <v>0.755</v>
      </c>
      <c r="V148" s="162">
        <f>ROUND(E148*U148,2)</f>
        <v>0.76</v>
      </c>
      <c r="W148" s="162"/>
      <c r="X148" s="162" t="s">
        <v>161</v>
      </c>
      <c r="Y148" s="162" t="s">
        <v>150</v>
      </c>
      <c r="Z148" s="151"/>
      <c r="AA148" s="151"/>
      <c r="AB148" s="151"/>
      <c r="AC148" s="151"/>
      <c r="AD148" s="151"/>
      <c r="AE148" s="151"/>
      <c r="AF148" s="151"/>
      <c r="AG148" s="151" t="s">
        <v>162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85" t="s">
        <v>296</v>
      </c>
      <c r="D149" s="164"/>
      <c r="E149" s="165">
        <v>1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153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">
      <c r="A150" s="158"/>
      <c r="B150" s="159"/>
      <c r="C150" s="246"/>
      <c r="D150" s="247"/>
      <c r="E150" s="247"/>
      <c r="F150" s="247"/>
      <c r="G150" s="247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156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4">
        <v>34</v>
      </c>
      <c r="B151" s="175" t="s">
        <v>297</v>
      </c>
      <c r="C151" s="184" t="s">
        <v>298</v>
      </c>
      <c r="D151" s="176" t="s">
        <v>172</v>
      </c>
      <c r="E151" s="177">
        <v>6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2.0999999999999999E-3</v>
      </c>
      <c r="Q151" s="177">
        <f>ROUND(E151*P151,2)</f>
        <v>0.01</v>
      </c>
      <c r="R151" s="179" t="s">
        <v>279</v>
      </c>
      <c r="S151" s="179" t="s">
        <v>148</v>
      </c>
      <c r="T151" s="180" t="s">
        <v>148</v>
      </c>
      <c r="U151" s="162">
        <v>0.03</v>
      </c>
      <c r="V151" s="162">
        <f>ROUND(E151*U151,2)</f>
        <v>0.18</v>
      </c>
      <c r="W151" s="162"/>
      <c r="X151" s="162" t="s">
        <v>161</v>
      </c>
      <c r="Y151" s="162" t="s">
        <v>150</v>
      </c>
      <c r="Z151" s="151"/>
      <c r="AA151" s="151"/>
      <c r="AB151" s="151"/>
      <c r="AC151" s="151"/>
      <c r="AD151" s="151"/>
      <c r="AE151" s="151"/>
      <c r="AF151" s="151"/>
      <c r="AG151" s="151" t="s">
        <v>162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248" t="s">
        <v>299</v>
      </c>
      <c r="D152" s="249"/>
      <c r="E152" s="249"/>
      <c r="F152" s="249"/>
      <c r="G152" s="249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168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246"/>
      <c r="D153" s="247"/>
      <c r="E153" s="247"/>
      <c r="F153" s="247"/>
      <c r="G153" s="247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156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4">
        <v>35</v>
      </c>
      <c r="B154" s="175" t="s">
        <v>300</v>
      </c>
      <c r="C154" s="184" t="s">
        <v>301</v>
      </c>
      <c r="D154" s="176" t="s">
        <v>172</v>
      </c>
      <c r="E154" s="177">
        <v>2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0</v>
      </c>
      <c r="O154" s="177">
        <f>ROUND(E154*N154,2)</f>
        <v>0</v>
      </c>
      <c r="P154" s="177">
        <v>1.98E-3</v>
      </c>
      <c r="Q154" s="177">
        <f>ROUND(E154*P154,2)</f>
        <v>0</v>
      </c>
      <c r="R154" s="179" t="s">
        <v>279</v>
      </c>
      <c r="S154" s="179" t="s">
        <v>148</v>
      </c>
      <c r="T154" s="180" t="s">
        <v>148</v>
      </c>
      <c r="U154" s="162">
        <v>8.3000000000000004E-2</v>
      </c>
      <c r="V154" s="162">
        <f>ROUND(E154*U154,2)</f>
        <v>0.17</v>
      </c>
      <c r="W154" s="162"/>
      <c r="X154" s="162" t="s">
        <v>161</v>
      </c>
      <c r="Y154" s="162" t="s">
        <v>150</v>
      </c>
      <c r="Z154" s="151"/>
      <c r="AA154" s="151"/>
      <c r="AB154" s="151"/>
      <c r="AC154" s="151"/>
      <c r="AD154" s="151"/>
      <c r="AE154" s="151"/>
      <c r="AF154" s="151"/>
      <c r="AG154" s="151" t="s">
        <v>162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">
      <c r="A155" s="158"/>
      <c r="B155" s="159"/>
      <c r="C155" s="248" t="s">
        <v>299</v>
      </c>
      <c r="D155" s="249"/>
      <c r="E155" s="249"/>
      <c r="F155" s="249"/>
      <c r="G155" s="249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1"/>
      <c r="AA155" s="151"/>
      <c r="AB155" s="151"/>
      <c r="AC155" s="151"/>
      <c r="AD155" s="151"/>
      <c r="AE155" s="151"/>
      <c r="AF155" s="151"/>
      <c r="AG155" s="151" t="s">
        <v>168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46"/>
      <c r="D156" s="247"/>
      <c r="E156" s="247"/>
      <c r="F156" s="247"/>
      <c r="G156" s="247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156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 x14ac:dyDescent="0.2">
      <c r="A157" s="174">
        <v>36</v>
      </c>
      <c r="B157" s="175" t="s">
        <v>302</v>
      </c>
      <c r="C157" s="184" t="s">
        <v>715</v>
      </c>
      <c r="D157" s="176" t="s">
        <v>159</v>
      </c>
      <c r="E157" s="177">
        <v>3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 t="s">
        <v>279</v>
      </c>
      <c r="S157" s="179" t="s">
        <v>148</v>
      </c>
      <c r="T157" s="180" t="s">
        <v>148</v>
      </c>
      <c r="U157" s="162">
        <v>0.17</v>
      </c>
      <c r="V157" s="162">
        <f>ROUND(E157*U157,2)</f>
        <v>0.51</v>
      </c>
      <c r="W157" s="162"/>
      <c r="X157" s="162" t="s">
        <v>161</v>
      </c>
      <c r="Y157" s="162" t="s">
        <v>150</v>
      </c>
      <c r="Z157" s="151"/>
      <c r="AA157" s="151"/>
      <c r="AB157" s="151"/>
      <c r="AC157" s="151"/>
      <c r="AD157" s="151"/>
      <c r="AE157" s="151"/>
      <c r="AF157" s="151"/>
      <c r="AG157" s="151" t="s">
        <v>162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">
      <c r="A158" s="158"/>
      <c r="B158" s="159"/>
      <c r="C158" s="185" t="s">
        <v>303</v>
      </c>
      <c r="D158" s="164"/>
      <c r="E158" s="165">
        <v>2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153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85" t="s">
        <v>304</v>
      </c>
      <c r="D159" s="164"/>
      <c r="E159" s="165">
        <v>1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153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">
      <c r="A160" s="158"/>
      <c r="B160" s="159"/>
      <c r="C160" s="246"/>
      <c r="D160" s="247"/>
      <c r="E160" s="247"/>
      <c r="F160" s="247"/>
      <c r="G160" s="247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156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 x14ac:dyDescent="0.2">
      <c r="A161" s="174">
        <v>37</v>
      </c>
      <c r="B161" s="175" t="s">
        <v>305</v>
      </c>
      <c r="C161" s="184" t="s">
        <v>716</v>
      </c>
      <c r="D161" s="176" t="s">
        <v>159</v>
      </c>
      <c r="E161" s="177">
        <v>2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 t="s">
        <v>279</v>
      </c>
      <c r="S161" s="179" t="s">
        <v>148</v>
      </c>
      <c r="T161" s="180" t="s">
        <v>148</v>
      </c>
      <c r="U161" s="162">
        <v>0.26</v>
      </c>
      <c r="V161" s="162">
        <f>ROUND(E161*U161,2)</f>
        <v>0.52</v>
      </c>
      <c r="W161" s="162"/>
      <c r="X161" s="162" t="s">
        <v>161</v>
      </c>
      <c r="Y161" s="162" t="s">
        <v>150</v>
      </c>
      <c r="Z161" s="151"/>
      <c r="AA161" s="151"/>
      <c r="AB161" s="151"/>
      <c r="AC161" s="151"/>
      <c r="AD161" s="151"/>
      <c r="AE161" s="151"/>
      <c r="AF161" s="151"/>
      <c r="AG161" s="151" t="s">
        <v>162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">
      <c r="A162" s="158"/>
      <c r="B162" s="159"/>
      <c r="C162" s="185" t="s">
        <v>306</v>
      </c>
      <c r="D162" s="164"/>
      <c r="E162" s="165">
        <v>2</v>
      </c>
      <c r="F162" s="162"/>
      <c r="G162" s="162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1"/>
      <c r="AA162" s="151"/>
      <c r="AB162" s="151"/>
      <c r="AC162" s="151"/>
      <c r="AD162" s="151"/>
      <c r="AE162" s="151"/>
      <c r="AF162" s="151"/>
      <c r="AG162" s="151" t="s">
        <v>153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46"/>
      <c r="D163" s="247"/>
      <c r="E163" s="247"/>
      <c r="F163" s="247"/>
      <c r="G163" s="247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156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4">
        <v>38</v>
      </c>
      <c r="B164" s="175" t="s">
        <v>307</v>
      </c>
      <c r="C164" s="184" t="s">
        <v>308</v>
      </c>
      <c r="D164" s="176" t="s">
        <v>172</v>
      </c>
      <c r="E164" s="177">
        <v>8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7">
        <v>0</v>
      </c>
      <c r="O164" s="177">
        <f>ROUND(E164*N164,2)</f>
        <v>0</v>
      </c>
      <c r="P164" s="177">
        <v>0</v>
      </c>
      <c r="Q164" s="177">
        <f>ROUND(E164*P164,2)</f>
        <v>0</v>
      </c>
      <c r="R164" s="179" t="s">
        <v>279</v>
      </c>
      <c r="S164" s="179" t="s">
        <v>148</v>
      </c>
      <c r="T164" s="180" t="s">
        <v>148</v>
      </c>
      <c r="U164" s="162">
        <v>0.05</v>
      </c>
      <c r="V164" s="162">
        <f>ROUND(E164*U164,2)</f>
        <v>0.4</v>
      </c>
      <c r="W164" s="162"/>
      <c r="X164" s="162" t="s">
        <v>161</v>
      </c>
      <c r="Y164" s="162" t="s">
        <v>150</v>
      </c>
      <c r="Z164" s="151"/>
      <c r="AA164" s="151"/>
      <c r="AB164" s="151"/>
      <c r="AC164" s="151"/>
      <c r="AD164" s="151"/>
      <c r="AE164" s="151"/>
      <c r="AF164" s="151"/>
      <c r="AG164" s="151" t="s">
        <v>162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2" x14ac:dyDescent="0.2">
      <c r="A165" s="158"/>
      <c r="B165" s="159"/>
      <c r="C165" s="185" t="s">
        <v>261</v>
      </c>
      <c r="D165" s="164"/>
      <c r="E165" s="165">
        <v>6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153</v>
      </c>
      <c r="AH165" s="151">
        <v>5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85" t="s">
        <v>258</v>
      </c>
      <c r="D166" s="164"/>
      <c r="E166" s="165">
        <v>2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153</v>
      </c>
      <c r="AH166" s="151">
        <v>5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">
      <c r="A167" s="158"/>
      <c r="B167" s="159"/>
      <c r="C167" s="246"/>
      <c r="D167" s="247"/>
      <c r="E167" s="247"/>
      <c r="F167" s="247"/>
      <c r="G167" s="247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156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4">
        <v>39</v>
      </c>
      <c r="B168" s="175" t="s">
        <v>309</v>
      </c>
      <c r="C168" s="184" t="s">
        <v>310</v>
      </c>
      <c r="D168" s="176" t="s">
        <v>172</v>
      </c>
      <c r="E168" s="177">
        <v>8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9" t="s">
        <v>279</v>
      </c>
      <c r="S168" s="179" t="s">
        <v>148</v>
      </c>
      <c r="T168" s="180" t="s">
        <v>148</v>
      </c>
      <c r="U168" s="162">
        <v>0.06</v>
      </c>
      <c r="V168" s="162">
        <f>ROUND(E168*U168,2)</f>
        <v>0.48</v>
      </c>
      <c r="W168" s="162"/>
      <c r="X168" s="162" t="s">
        <v>161</v>
      </c>
      <c r="Y168" s="162" t="s">
        <v>150</v>
      </c>
      <c r="Z168" s="151"/>
      <c r="AA168" s="151"/>
      <c r="AB168" s="151"/>
      <c r="AC168" s="151"/>
      <c r="AD168" s="151"/>
      <c r="AE168" s="151"/>
      <c r="AF168" s="151"/>
      <c r="AG168" s="151" t="s">
        <v>162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">
      <c r="A169" s="158"/>
      <c r="B169" s="159"/>
      <c r="C169" s="185" t="s">
        <v>311</v>
      </c>
      <c r="D169" s="164"/>
      <c r="E169" s="165">
        <v>8</v>
      </c>
      <c r="F169" s="162"/>
      <c r="G169" s="162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1"/>
      <c r="AA169" s="151"/>
      <c r="AB169" s="151"/>
      <c r="AC169" s="151"/>
      <c r="AD169" s="151"/>
      <c r="AE169" s="151"/>
      <c r="AF169" s="151"/>
      <c r="AG169" s="151" t="s">
        <v>153</v>
      </c>
      <c r="AH169" s="151">
        <v>5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246"/>
      <c r="D170" s="247"/>
      <c r="E170" s="247"/>
      <c r="F170" s="247"/>
      <c r="G170" s="247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1"/>
      <c r="AA170" s="151"/>
      <c r="AB170" s="151"/>
      <c r="AC170" s="151"/>
      <c r="AD170" s="151"/>
      <c r="AE170" s="151"/>
      <c r="AF170" s="151"/>
      <c r="AG170" s="151" t="s">
        <v>156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4">
        <v>40</v>
      </c>
      <c r="B171" s="175" t="s">
        <v>312</v>
      </c>
      <c r="C171" s="184" t="s">
        <v>313</v>
      </c>
      <c r="D171" s="176" t="s">
        <v>273</v>
      </c>
      <c r="E171" s="177">
        <v>2.8389999999999999E-2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0</v>
      </c>
      <c r="O171" s="177">
        <f>ROUND(E171*N171,2)</f>
        <v>0</v>
      </c>
      <c r="P171" s="177">
        <v>0</v>
      </c>
      <c r="Q171" s="177">
        <f>ROUND(E171*P171,2)</f>
        <v>0</v>
      </c>
      <c r="R171" s="179" t="s">
        <v>279</v>
      </c>
      <c r="S171" s="179" t="s">
        <v>148</v>
      </c>
      <c r="T171" s="180" t="s">
        <v>148</v>
      </c>
      <c r="U171" s="162">
        <v>1.47</v>
      </c>
      <c r="V171" s="162">
        <f>ROUND(E171*U171,2)</f>
        <v>0.04</v>
      </c>
      <c r="W171" s="162"/>
      <c r="X171" s="162" t="s">
        <v>274</v>
      </c>
      <c r="Y171" s="162" t="s">
        <v>150</v>
      </c>
      <c r="Z171" s="151"/>
      <c r="AA171" s="151"/>
      <c r="AB171" s="151"/>
      <c r="AC171" s="151"/>
      <c r="AD171" s="151"/>
      <c r="AE171" s="151"/>
      <c r="AF171" s="151"/>
      <c r="AG171" s="151" t="s">
        <v>275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2" x14ac:dyDescent="0.2">
      <c r="A172" s="158"/>
      <c r="B172" s="159"/>
      <c r="C172" s="248" t="s">
        <v>314</v>
      </c>
      <c r="D172" s="249"/>
      <c r="E172" s="249"/>
      <c r="F172" s="249"/>
      <c r="G172" s="249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168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2" x14ac:dyDescent="0.2">
      <c r="A173" s="158"/>
      <c r="B173" s="159"/>
      <c r="C173" s="246"/>
      <c r="D173" s="247"/>
      <c r="E173" s="247"/>
      <c r="F173" s="247"/>
      <c r="G173" s="247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156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x14ac:dyDescent="0.2">
      <c r="A174" s="167" t="s">
        <v>142</v>
      </c>
      <c r="B174" s="168" t="s">
        <v>82</v>
      </c>
      <c r="C174" s="183" t="s">
        <v>83</v>
      </c>
      <c r="D174" s="169"/>
      <c r="E174" s="170"/>
      <c r="F174" s="171"/>
      <c r="G174" s="171">
        <f>SUMIF(AG175:AG224,"&lt;&gt;NOR",G175:G224)</f>
        <v>0</v>
      </c>
      <c r="H174" s="171"/>
      <c r="I174" s="171">
        <f>SUM(I175:I224)</f>
        <v>0</v>
      </c>
      <c r="J174" s="171"/>
      <c r="K174" s="171">
        <f>SUM(K175:K224)</f>
        <v>0</v>
      </c>
      <c r="L174" s="171"/>
      <c r="M174" s="171">
        <f>SUM(M175:M224)</f>
        <v>0</v>
      </c>
      <c r="N174" s="170"/>
      <c r="O174" s="170">
        <f>SUM(O175:O224)</f>
        <v>0.06</v>
      </c>
      <c r="P174" s="170"/>
      <c r="Q174" s="170">
        <f>SUM(Q175:Q224)</f>
        <v>0.08</v>
      </c>
      <c r="R174" s="171"/>
      <c r="S174" s="171"/>
      <c r="T174" s="172"/>
      <c r="U174" s="166"/>
      <c r="V174" s="166">
        <f>SUM(V175:V224)</f>
        <v>30.200000000000003</v>
      </c>
      <c r="W174" s="166"/>
      <c r="X174" s="166"/>
      <c r="Y174" s="166"/>
      <c r="AG174" t="s">
        <v>143</v>
      </c>
    </row>
    <row r="175" spans="1:60" outlineLevel="1" x14ac:dyDescent="0.2">
      <c r="A175" s="174">
        <v>41</v>
      </c>
      <c r="B175" s="175" t="s">
        <v>315</v>
      </c>
      <c r="C175" s="184" t="s">
        <v>316</v>
      </c>
      <c r="D175" s="176" t="s">
        <v>172</v>
      </c>
      <c r="E175" s="177">
        <v>34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2.1299999999999999E-3</v>
      </c>
      <c r="Q175" s="177">
        <f>ROUND(E175*P175,2)</f>
        <v>7.0000000000000007E-2</v>
      </c>
      <c r="R175" s="179" t="s">
        <v>279</v>
      </c>
      <c r="S175" s="179" t="s">
        <v>148</v>
      </c>
      <c r="T175" s="180" t="s">
        <v>148</v>
      </c>
      <c r="U175" s="162">
        <v>0.17299999999999999</v>
      </c>
      <c r="V175" s="162">
        <f>ROUND(E175*U175,2)</f>
        <v>5.88</v>
      </c>
      <c r="W175" s="162"/>
      <c r="X175" s="162" t="s">
        <v>161</v>
      </c>
      <c r="Y175" s="162" t="s">
        <v>150</v>
      </c>
      <c r="Z175" s="151"/>
      <c r="AA175" s="151"/>
      <c r="AB175" s="151"/>
      <c r="AC175" s="151"/>
      <c r="AD175" s="151"/>
      <c r="AE175" s="151"/>
      <c r="AF175" s="151"/>
      <c r="AG175" s="151" t="s">
        <v>162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">
      <c r="A176" s="158"/>
      <c r="B176" s="159"/>
      <c r="C176" s="252"/>
      <c r="D176" s="253"/>
      <c r="E176" s="253"/>
      <c r="F176" s="253"/>
      <c r="G176" s="253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1"/>
      <c r="AA176" s="151"/>
      <c r="AB176" s="151"/>
      <c r="AC176" s="151"/>
      <c r="AD176" s="151"/>
      <c r="AE176" s="151"/>
      <c r="AF176" s="151"/>
      <c r="AG176" s="151" t="s">
        <v>156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74">
        <v>42</v>
      </c>
      <c r="B177" s="175" t="s">
        <v>317</v>
      </c>
      <c r="C177" s="184" t="s">
        <v>318</v>
      </c>
      <c r="D177" s="176" t="s">
        <v>159</v>
      </c>
      <c r="E177" s="177">
        <v>4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8.0000000000000004E-4</v>
      </c>
      <c r="O177" s="177">
        <f>ROUND(E177*N177,2)</f>
        <v>0</v>
      </c>
      <c r="P177" s="177">
        <v>0</v>
      </c>
      <c r="Q177" s="177">
        <f>ROUND(E177*P177,2)</f>
        <v>0</v>
      </c>
      <c r="R177" s="179" t="s">
        <v>279</v>
      </c>
      <c r="S177" s="179" t="s">
        <v>148</v>
      </c>
      <c r="T177" s="180" t="s">
        <v>148</v>
      </c>
      <c r="U177" s="162">
        <v>0.59</v>
      </c>
      <c r="V177" s="162">
        <f>ROUND(E177*U177,2)</f>
        <v>2.36</v>
      </c>
      <c r="W177" s="162"/>
      <c r="X177" s="162" t="s">
        <v>161</v>
      </c>
      <c r="Y177" s="162" t="s">
        <v>150</v>
      </c>
      <c r="Z177" s="151"/>
      <c r="AA177" s="151"/>
      <c r="AB177" s="151"/>
      <c r="AC177" s="151"/>
      <c r="AD177" s="151"/>
      <c r="AE177" s="151"/>
      <c r="AF177" s="151"/>
      <c r="AG177" s="151" t="s">
        <v>162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">
      <c r="A178" s="158"/>
      <c r="B178" s="159"/>
      <c r="C178" s="185" t="s">
        <v>319</v>
      </c>
      <c r="D178" s="164"/>
      <c r="E178" s="165">
        <v>2</v>
      </c>
      <c r="F178" s="162"/>
      <c r="G178" s="162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1"/>
      <c r="AA178" s="151"/>
      <c r="AB178" s="151"/>
      <c r="AC178" s="151"/>
      <c r="AD178" s="151"/>
      <c r="AE178" s="151"/>
      <c r="AF178" s="151"/>
      <c r="AG178" s="151" t="s">
        <v>153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5" t="s">
        <v>320</v>
      </c>
      <c r="D179" s="164"/>
      <c r="E179" s="165">
        <v>2</v>
      </c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1"/>
      <c r="AA179" s="151"/>
      <c r="AB179" s="151"/>
      <c r="AC179" s="151"/>
      <c r="AD179" s="151"/>
      <c r="AE179" s="151"/>
      <c r="AF179" s="151"/>
      <c r="AG179" s="151" t="s">
        <v>153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2" x14ac:dyDescent="0.2">
      <c r="A180" s="158"/>
      <c r="B180" s="159"/>
      <c r="C180" s="246"/>
      <c r="D180" s="247"/>
      <c r="E180" s="247"/>
      <c r="F180" s="247"/>
      <c r="G180" s="247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1"/>
      <c r="AA180" s="151"/>
      <c r="AB180" s="151"/>
      <c r="AC180" s="151"/>
      <c r="AD180" s="151"/>
      <c r="AE180" s="151"/>
      <c r="AF180" s="151"/>
      <c r="AG180" s="151" t="s">
        <v>156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33.75" outlineLevel="1" x14ac:dyDescent="0.2">
      <c r="A181" s="174">
        <v>43</v>
      </c>
      <c r="B181" s="175" t="s">
        <v>321</v>
      </c>
      <c r="C181" s="184" t="s">
        <v>322</v>
      </c>
      <c r="D181" s="176" t="s">
        <v>172</v>
      </c>
      <c r="E181" s="177">
        <v>16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2.7999999999999998E-4</v>
      </c>
      <c r="O181" s="177">
        <f>ROUND(E181*N181,2)</f>
        <v>0</v>
      </c>
      <c r="P181" s="177">
        <v>0</v>
      </c>
      <c r="Q181" s="177">
        <f>ROUND(E181*P181,2)</f>
        <v>0</v>
      </c>
      <c r="R181" s="179" t="s">
        <v>279</v>
      </c>
      <c r="S181" s="179" t="s">
        <v>148</v>
      </c>
      <c r="T181" s="180" t="s">
        <v>148</v>
      </c>
      <c r="U181" s="162">
        <v>0.14000000000000001</v>
      </c>
      <c r="V181" s="162">
        <f>ROUND(E181*U181,2)</f>
        <v>2.2400000000000002</v>
      </c>
      <c r="W181" s="162"/>
      <c r="X181" s="162" t="s">
        <v>161</v>
      </c>
      <c r="Y181" s="162" t="s">
        <v>150</v>
      </c>
      <c r="Z181" s="151"/>
      <c r="AA181" s="151"/>
      <c r="AB181" s="151"/>
      <c r="AC181" s="151"/>
      <c r="AD181" s="151"/>
      <c r="AE181" s="151"/>
      <c r="AF181" s="151"/>
      <c r="AG181" s="151" t="s">
        <v>162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185" t="s">
        <v>323</v>
      </c>
      <c r="D182" s="164"/>
      <c r="E182" s="165">
        <v>8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1"/>
      <c r="AA182" s="151"/>
      <c r="AB182" s="151"/>
      <c r="AC182" s="151"/>
      <c r="AD182" s="151"/>
      <c r="AE182" s="151"/>
      <c r="AF182" s="151"/>
      <c r="AG182" s="151" t="s">
        <v>153</v>
      </c>
      <c r="AH182" s="151">
        <v>5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85" t="s">
        <v>324</v>
      </c>
      <c r="D183" s="164"/>
      <c r="E183" s="165">
        <v>8</v>
      </c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153</v>
      </c>
      <c r="AH183" s="151">
        <v>5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">
      <c r="A184" s="158"/>
      <c r="B184" s="159"/>
      <c r="C184" s="246"/>
      <c r="D184" s="247"/>
      <c r="E184" s="247"/>
      <c r="F184" s="247"/>
      <c r="G184" s="247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1"/>
      <c r="AA184" s="151"/>
      <c r="AB184" s="151"/>
      <c r="AC184" s="151"/>
      <c r="AD184" s="151"/>
      <c r="AE184" s="151"/>
      <c r="AF184" s="151"/>
      <c r="AG184" s="151" t="s">
        <v>156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4.75" customHeight="1" outlineLevel="1" x14ac:dyDescent="0.2">
      <c r="A185" s="174">
        <v>44</v>
      </c>
      <c r="B185" s="175" t="s">
        <v>325</v>
      </c>
      <c r="C185" s="184" t="s">
        <v>717</v>
      </c>
      <c r="D185" s="176" t="s">
        <v>172</v>
      </c>
      <c r="E185" s="177">
        <v>8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3.9899999999999996E-3</v>
      </c>
      <c r="O185" s="177">
        <f>ROUND(E185*N185,2)</f>
        <v>0.03</v>
      </c>
      <c r="P185" s="177">
        <v>0</v>
      </c>
      <c r="Q185" s="177">
        <f>ROUND(E185*P185,2)</f>
        <v>0</v>
      </c>
      <c r="R185" s="179" t="s">
        <v>279</v>
      </c>
      <c r="S185" s="179" t="s">
        <v>148</v>
      </c>
      <c r="T185" s="180" t="s">
        <v>148</v>
      </c>
      <c r="U185" s="162">
        <v>0.54</v>
      </c>
      <c r="V185" s="162">
        <f>ROUND(E185*U185,2)</f>
        <v>4.32</v>
      </c>
      <c r="W185" s="162"/>
      <c r="X185" s="162" t="s">
        <v>161</v>
      </c>
      <c r="Y185" s="162" t="s">
        <v>150</v>
      </c>
      <c r="Z185" s="151"/>
      <c r="AA185" s="151"/>
      <c r="AB185" s="151"/>
      <c r="AC185" s="151"/>
      <c r="AD185" s="151"/>
      <c r="AE185" s="151"/>
      <c r="AF185" s="151"/>
      <c r="AG185" s="151" t="s">
        <v>162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85" t="s">
        <v>326</v>
      </c>
      <c r="D186" s="164"/>
      <c r="E186" s="165">
        <v>5</v>
      </c>
      <c r="F186" s="162"/>
      <c r="G186" s="162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1"/>
      <c r="AA186" s="151"/>
      <c r="AB186" s="151"/>
      <c r="AC186" s="151"/>
      <c r="AD186" s="151"/>
      <c r="AE186" s="151"/>
      <c r="AF186" s="151"/>
      <c r="AG186" s="151" t="s">
        <v>153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85" t="s">
        <v>282</v>
      </c>
      <c r="D187" s="164"/>
      <c r="E187" s="165">
        <v>3</v>
      </c>
      <c r="F187" s="162"/>
      <c r="G187" s="162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153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46"/>
      <c r="D188" s="247"/>
      <c r="E188" s="247"/>
      <c r="F188" s="247"/>
      <c r="G188" s="247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156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4" customHeight="1" outlineLevel="1" x14ac:dyDescent="0.2">
      <c r="A189" s="174">
        <v>45</v>
      </c>
      <c r="B189" s="175" t="s">
        <v>327</v>
      </c>
      <c r="C189" s="184" t="s">
        <v>718</v>
      </c>
      <c r="D189" s="176" t="s">
        <v>172</v>
      </c>
      <c r="E189" s="177">
        <v>8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4.0099999999999997E-3</v>
      </c>
      <c r="O189" s="177">
        <f>ROUND(E189*N189,2)</f>
        <v>0.03</v>
      </c>
      <c r="P189" s="177">
        <v>0</v>
      </c>
      <c r="Q189" s="177">
        <f>ROUND(E189*P189,2)</f>
        <v>0</v>
      </c>
      <c r="R189" s="179" t="s">
        <v>279</v>
      </c>
      <c r="S189" s="179" t="s">
        <v>148</v>
      </c>
      <c r="T189" s="180" t="s">
        <v>148</v>
      </c>
      <c r="U189" s="162">
        <v>0.54</v>
      </c>
      <c r="V189" s="162">
        <f>ROUND(E189*U189,2)</f>
        <v>4.32</v>
      </c>
      <c r="W189" s="162"/>
      <c r="X189" s="162" t="s">
        <v>161</v>
      </c>
      <c r="Y189" s="162" t="s">
        <v>150</v>
      </c>
      <c r="Z189" s="151"/>
      <c r="AA189" s="151"/>
      <c r="AB189" s="151"/>
      <c r="AC189" s="151"/>
      <c r="AD189" s="151"/>
      <c r="AE189" s="151"/>
      <c r="AF189" s="151"/>
      <c r="AG189" s="151" t="s">
        <v>162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">
      <c r="A190" s="158"/>
      <c r="B190" s="159"/>
      <c r="C190" s="185" t="s">
        <v>323</v>
      </c>
      <c r="D190" s="164"/>
      <c r="E190" s="165">
        <v>8</v>
      </c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153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246"/>
      <c r="D191" s="247"/>
      <c r="E191" s="247"/>
      <c r="F191" s="247"/>
      <c r="G191" s="247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1"/>
      <c r="AA191" s="151"/>
      <c r="AB191" s="151"/>
      <c r="AC191" s="151"/>
      <c r="AD191" s="151"/>
      <c r="AE191" s="151"/>
      <c r="AF191" s="151"/>
      <c r="AG191" s="151" t="s">
        <v>156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 x14ac:dyDescent="0.2">
      <c r="A192" s="174">
        <v>46</v>
      </c>
      <c r="B192" s="175" t="s">
        <v>328</v>
      </c>
      <c r="C192" s="184" t="s">
        <v>329</v>
      </c>
      <c r="D192" s="176" t="s">
        <v>172</v>
      </c>
      <c r="E192" s="177">
        <v>16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3.0000000000000001E-5</v>
      </c>
      <c r="O192" s="177">
        <f>ROUND(E192*N192,2)</f>
        <v>0</v>
      </c>
      <c r="P192" s="177">
        <v>0</v>
      </c>
      <c r="Q192" s="177">
        <f>ROUND(E192*P192,2)</f>
        <v>0</v>
      </c>
      <c r="R192" s="179" t="s">
        <v>279</v>
      </c>
      <c r="S192" s="179" t="s">
        <v>148</v>
      </c>
      <c r="T192" s="180" t="s">
        <v>148</v>
      </c>
      <c r="U192" s="162">
        <v>0.14000000000000001</v>
      </c>
      <c r="V192" s="162">
        <f>ROUND(E192*U192,2)</f>
        <v>2.2400000000000002</v>
      </c>
      <c r="W192" s="162"/>
      <c r="X192" s="162" t="s">
        <v>161</v>
      </c>
      <c r="Y192" s="162" t="s">
        <v>150</v>
      </c>
      <c r="Z192" s="151"/>
      <c r="AA192" s="151"/>
      <c r="AB192" s="151"/>
      <c r="AC192" s="151"/>
      <c r="AD192" s="151"/>
      <c r="AE192" s="151"/>
      <c r="AF192" s="151"/>
      <c r="AG192" s="151" t="s">
        <v>162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">
      <c r="A193" s="158"/>
      <c r="B193" s="159"/>
      <c r="C193" s="254" t="s">
        <v>330</v>
      </c>
      <c r="D193" s="255"/>
      <c r="E193" s="255"/>
      <c r="F193" s="255"/>
      <c r="G193" s="255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1"/>
      <c r="AA193" s="151"/>
      <c r="AB193" s="151"/>
      <c r="AC193" s="151"/>
      <c r="AD193" s="151"/>
      <c r="AE193" s="151"/>
      <c r="AF193" s="151"/>
      <c r="AG193" s="151" t="s">
        <v>285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185" t="s">
        <v>323</v>
      </c>
      <c r="D194" s="164"/>
      <c r="E194" s="165">
        <v>8</v>
      </c>
      <c r="F194" s="162"/>
      <c r="G194" s="162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1"/>
      <c r="AA194" s="151"/>
      <c r="AB194" s="151"/>
      <c r="AC194" s="151"/>
      <c r="AD194" s="151"/>
      <c r="AE194" s="151"/>
      <c r="AF194" s="151"/>
      <c r="AG194" s="151" t="s">
        <v>153</v>
      </c>
      <c r="AH194" s="151">
        <v>5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85" t="s">
        <v>324</v>
      </c>
      <c r="D195" s="164"/>
      <c r="E195" s="165">
        <v>8</v>
      </c>
      <c r="F195" s="162"/>
      <c r="G195" s="162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1"/>
      <c r="AA195" s="151"/>
      <c r="AB195" s="151"/>
      <c r="AC195" s="151"/>
      <c r="AD195" s="151"/>
      <c r="AE195" s="151"/>
      <c r="AF195" s="151"/>
      <c r="AG195" s="151" t="s">
        <v>153</v>
      </c>
      <c r="AH195" s="151">
        <v>5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246"/>
      <c r="D196" s="247"/>
      <c r="E196" s="247"/>
      <c r="F196" s="247"/>
      <c r="G196" s="247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1"/>
      <c r="AA196" s="151"/>
      <c r="AB196" s="151"/>
      <c r="AC196" s="151"/>
      <c r="AD196" s="151"/>
      <c r="AE196" s="151"/>
      <c r="AF196" s="151"/>
      <c r="AG196" s="151" t="s">
        <v>156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4">
        <v>47</v>
      </c>
      <c r="B197" s="175" t="s">
        <v>331</v>
      </c>
      <c r="C197" s="184" t="s">
        <v>332</v>
      </c>
      <c r="D197" s="176" t="s">
        <v>172</v>
      </c>
      <c r="E197" s="177">
        <v>34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0</v>
      </c>
      <c r="O197" s="177">
        <f>ROUND(E197*N197,2)</f>
        <v>0</v>
      </c>
      <c r="P197" s="177">
        <v>2.3000000000000001E-4</v>
      </c>
      <c r="Q197" s="177">
        <f>ROUND(E197*P197,2)</f>
        <v>0.01</v>
      </c>
      <c r="R197" s="179" t="s">
        <v>279</v>
      </c>
      <c r="S197" s="179" t="s">
        <v>148</v>
      </c>
      <c r="T197" s="180" t="s">
        <v>148</v>
      </c>
      <c r="U197" s="162">
        <v>7.0000000000000007E-2</v>
      </c>
      <c r="V197" s="162">
        <f>ROUND(E197*U197,2)</f>
        <v>2.38</v>
      </c>
      <c r="W197" s="162"/>
      <c r="X197" s="162" t="s">
        <v>161</v>
      </c>
      <c r="Y197" s="162" t="s">
        <v>150</v>
      </c>
      <c r="Z197" s="151"/>
      <c r="AA197" s="151"/>
      <c r="AB197" s="151"/>
      <c r="AC197" s="151"/>
      <c r="AD197" s="151"/>
      <c r="AE197" s="151"/>
      <c r="AF197" s="151"/>
      <c r="AG197" s="151" t="s">
        <v>162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">
      <c r="A198" s="158"/>
      <c r="B198" s="159"/>
      <c r="C198" s="185" t="s">
        <v>333</v>
      </c>
      <c r="D198" s="164"/>
      <c r="E198" s="165">
        <v>34</v>
      </c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153</v>
      </c>
      <c r="AH198" s="151">
        <v>5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46"/>
      <c r="D199" s="247"/>
      <c r="E199" s="247"/>
      <c r="F199" s="247"/>
      <c r="G199" s="247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156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4">
        <v>48</v>
      </c>
      <c r="B200" s="175" t="s">
        <v>334</v>
      </c>
      <c r="C200" s="184" t="s">
        <v>335</v>
      </c>
      <c r="D200" s="176" t="s">
        <v>159</v>
      </c>
      <c r="E200" s="177">
        <v>6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7">
        <f>ROUND(E200*P200,2)</f>
        <v>0</v>
      </c>
      <c r="R200" s="179" t="s">
        <v>279</v>
      </c>
      <c r="S200" s="179" t="s">
        <v>148</v>
      </c>
      <c r="T200" s="180" t="s">
        <v>148</v>
      </c>
      <c r="U200" s="162">
        <v>0.43</v>
      </c>
      <c r="V200" s="162">
        <f>ROUND(E200*U200,2)</f>
        <v>2.58</v>
      </c>
      <c r="W200" s="162"/>
      <c r="X200" s="162" t="s">
        <v>161</v>
      </c>
      <c r="Y200" s="162" t="s">
        <v>150</v>
      </c>
      <c r="Z200" s="151"/>
      <c r="AA200" s="151"/>
      <c r="AB200" s="151"/>
      <c r="AC200" s="151"/>
      <c r="AD200" s="151"/>
      <c r="AE200" s="151"/>
      <c r="AF200" s="151"/>
      <c r="AG200" s="151" t="s">
        <v>162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185" t="s">
        <v>336</v>
      </c>
      <c r="D201" s="164"/>
      <c r="E201" s="165">
        <v>2</v>
      </c>
      <c r="F201" s="162"/>
      <c r="G201" s="162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1"/>
      <c r="AA201" s="151"/>
      <c r="AB201" s="151"/>
      <c r="AC201" s="151"/>
      <c r="AD201" s="151"/>
      <c r="AE201" s="151"/>
      <c r="AF201" s="151"/>
      <c r="AG201" s="151" t="s">
        <v>153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85" t="s">
        <v>337</v>
      </c>
      <c r="D202" s="164"/>
      <c r="E202" s="165">
        <v>2</v>
      </c>
      <c r="F202" s="162"/>
      <c r="G202" s="162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1"/>
      <c r="AA202" s="151"/>
      <c r="AB202" s="151"/>
      <c r="AC202" s="151"/>
      <c r="AD202" s="151"/>
      <c r="AE202" s="151"/>
      <c r="AF202" s="151"/>
      <c r="AG202" s="151" t="s">
        <v>153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85" t="s">
        <v>338</v>
      </c>
      <c r="D203" s="164"/>
      <c r="E203" s="165">
        <v>2</v>
      </c>
      <c r="F203" s="162"/>
      <c r="G203" s="162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1"/>
      <c r="AA203" s="151"/>
      <c r="AB203" s="151"/>
      <c r="AC203" s="151"/>
      <c r="AD203" s="151"/>
      <c r="AE203" s="151"/>
      <c r="AF203" s="151"/>
      <c r="AG203" s="151" t="s">
        <v>153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2" x14ac:dyDescent="0.2">
      <c r="A204" s="158"/>
      <c r="B204" s="159"/>
      <c r="C204" s="246"/>
      <c r="D204" s="247"/>
      <c r="E204" s="247"/>
      <c r="F204" s="247"/>
      <c r="G204" s="247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1"/>
      <c r="AA204" s="151"/>
      <c r="AB204" s="151"/>
      <c r="AC204" s="151"/>
      <c r="AD204" s="151"/>
      <c r="AE204" s="151"/>
      <c r="AF204" s="151"/>
      <c r="AG204" s="151" t="s">
        <v>156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4">
        <v>49</v>
      </c>
      <c r="B205" s="175" t="s">
        <v>339</v>
      </c>
      <c r="C205" s="184" t="s">
        <v>340</v>
      </c>
      <c r="D205" s="176" t="s">
        <v>159</v>
      </c>
      <c r="E205" s="177">
        <v>4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 t="s">
        <v>279</v>
      </c>
      <c r="S205" s="179" t="s">
        <v>148</v>
      </c>
      <c r="T205" s="180" t="s">
        <v>148</v>
      </c>
      <c r="U205" s="162">
        <v>0.17</v>
      </c>
      <c r="V205" s="162">
        <f>ROUND(E205*U205,2)</f>
        <v>0.68</v>
      </c>
      <c r="W205" s="162"/>
      <c r="X205" s="162" t="s">
        <v>161</v>
      </c>
      <c r="Y205" s="162" t="s">
        <v>150</v>
      </c>
      <c r="Z205" s="151"/>
      <c r="AA205" s="151"/>
      <c r="AB205" s="151"/>
      <c r="AC205" s="151"/>
      <c r="AD205" s="151"/>
      <c r="AE205" s="151"/>
      <c r="AF205" s="151"/>
      <c r="AG205" s="151" t="s">
        <v>162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2" x14ac:dyDescent="0.2">
      <c r="A206" s="158"/>
      <c r="B206" s="159"/>
      <c r="C206" s="248" t="s">
        <v>341</v>
      </c>
      <c r="D206" s="249"/>
      <c r="E206" s="249"/>
      <c r="F206" s="249"/>
      <c r="G206" s="249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1"/>
      <c r="AA206" s="151"/>
      <c r="AB206" s="151"/>
      <c r="AC206" s="151"/>
      <c r="AD206" s="151"/>
      <c r="AE206" s="151"/>
      <c r="AF206" s="151"/>
      <c r="AG206" s="151" t="s">
        <v>168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2" x14ac:dyDescent="0.2">
      <c r="A207" s="158"/>
      <c r="B207" s="159"/>
      <c r="C207" s="185" t="s">
        <v>342</v>
      </c>
      <c r="D207" s="164"/>
      <c r="E207" s="165">
        <v>4</v>
      </c>
      <c r="F207" s="162"/>
      <c r="G207" s="162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1"/>
      <c r="AA207" s="151"/>
      <c r="AB207" s="151"/>
      <c r="AC207" s="151"/>
      <c r="AD207" s="151"/>
      <c r="AE207" s="151"/>
      <c r="AF207" s="151"/>
      <c r="AG207" s="151" t="s">
        <v>153</v>
      </c>
      <c r="AH207" s="151">
        <v>5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">
      <c r="A208" s="158"/>
      <c r="B208" s="159"/>
      <c r="C208" s="246"/>
      <c r="D208" s="247"/>
      <c r="E208" s="247"/>
      <c r="F208" s="247"/>
      <c r="G208" s="247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1"/>
      <c r="AA208" s="151"/>
      <c r="AB208" s="151"/>
      <c r="AC208" s="151"/>
      <c r="AD208" s="151"/>
      <c r="AE208" s="151"/>
      <c r="AF208" s="151"/>
      <c r="AG208" s="151" t="s">
        <v>156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 x14ac:dyDescent="0.2">
      <c r="A209" s="174">
        <v>50</v>
      </c>
      <c r="B209" s="175" t="s">
        <v>343</v>
      </c>
      <c r="C209" s="184" t="s">
        <v>344</v>
      </c>
      <c r="D209" s="176" t="s">
        <v>159</v>
      </c>
      <c r="E209" s="177">
        <v>6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1.8000000000000001E-4</v>
      </c>
      <c r="O209" s="177">
        <f>ROUND(E209*N209,2)</f>
        <v>0</v>
      </c>
      <c r="P209" s="177">
        <v>0</v>
      </c>
      <c r="Q209" s="177">
        <f>ROUND(E209*P209,2)</f>
        <v>0</v>
      </c>
      <c r="R209" s="179" t="s">
        <v>279</v>
      </c>
      <c r="S209" s="179" t="s">
        <v>148</v>
      </c>
      <c r="T209" s="180" t="s">
        <v>148</v>
      </c>
      <c r="U209" s="162">
        <v>0.25</v>
      </c>
      <c r="V209" s="162">
        <f>ROUND(E209*U209,2)</f>
        <v>1.5</v>
      </c>
      <c r="W209" s="162"/>
      <c r="X209" s="162" t="s">
        <v>161</v>
      </c>
      <c r="Y209" s="162" t="s">
        <v>150</v>
      </c>
      <c r="Z209" s="151"/>
      <c r="AA209" s="151"/>
      <c r="AB209" s="151"/>
      <c r="AC209" s="151"/>
      <c r="AD209" s="151"/>
      <c r="AE209" s="151"/>
      <c r="AF209" s="151"/>
      <c r="AG209" s="151" t="s">
        <v>162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 x14ac:dyDescent="0.2">
      <c r="A210" s="158"/>
      <c r="B210" s="159"/>
      <c r="C210" s="185" t="s">
        <v>345</v>
      </c>
      <c r="D210" s="164"/>
      <c r="E210" s="165">
        <v>6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1"/>
      <c r="AA210" s="151"/>
      <c r="AB210" s="151"/>
      <c r="AC210" s="151"/>
      <c r="AD210" s="151"/>
      <c r="AE210" s="151"/>
      <c r="AF210" s="151"/>
      <c r="AG210" s="151" t="s">
        <v>153</v>
      </c>
      <c r="AH210" s="151">
        <v>5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2" x14ac:dyDescent="0.2">
      <c r="A211" s="158"/>
      <c r="B211" s="159"/>
      <c r="C211" s="246"/>
      <c r="D211" s="247"/>
      <c r="E211" s="247"/>
      <c r="F211" s="247"/>
      <c r="G211" s="247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1"/>
      <c r="AA211" s="151"/>
      <c r="AB211" s="151"/>
      <c r="AC211" s="151"/>
      <c r="AD211" s="151"/>
      <c r="AE211" s="151"/>
      <c r="AF211" s="151"/>
      <c r="AG211" s="151" t="s">
        <v>156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4">
        <v>51</v>
      </c>
      <c r="B212" s="175" t="s">
        <v>346</v>
      </c>
      <c r="C212" s="184" t="s">
        <v>347</v>
      </c>
      <c r="D212" s="176" t="s">
        <v>172</v>
      </c>
      <c r="E212" s="177">
        <v>16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7">
        <v>0</v>
      </c>
      <c r="O212" s="177">
        <f>ROUND(E212*N212,2)</f>
        <v>0</v>
      </c>
      <c r="P212" s="177">
        <v>0</v>
      </c>
      <c r="Q212" s="177">
        <f>ROUND(E212*P212,2)</f>
        <v>0</v>
      </c>
      <c r="R212" s="179" t="s">
        <v>279</v>
      </c>
      <c r="S212" s="179" t="s">
        <v>148</v>
      </c>
      <c r="T212" s="180" t="s">
        <v>148</v>
      </c>
      <c r="U212" s="162">
        <v>0.04</v>
      </c>
      <c r="V212" s="162">
        <f>ROUND(E212*U212,2)</f>
        <v>0.64</v>
      </c>
      <c r="W212" s="162"/>
      <c r="X212" s="162" t="s">
        <v>161</v>
      </c>
      <c r="Y212" s="162" t="s">
        <v>150</v>
      </c>
      <c r="Z212" s="151"/>
      <c r="AA212" s="151"/>
      <c r="AB212" s="151"/>
      <c r="AC212" s="151"/>
      <c r="AD212" s="151"/>
      <c r="AE212" s="151"/>
      <c r="AF212" s="151"/>
      <c r="AG212" s="151" t="s">
        <v>162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2" x14ac:dyDescent="0.2">
      <c r="A213" s="158"/>
      <c r="B213" s="159"/>
      <c r="C213" s="185" t="s">
        <v>323</v>
      </c>
      <c r="D213" s="164"/>
      <c r="E213" s="165">
        <v>8</v>
      </c>
      <c r="F213" s="162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1"/>
      <c r="AA213" s="151"/>
      <c r="AB213" s="151"/>
      <c r="AC213" s="151"/>
      <c r="AD213" s="151"/>
      <c r="AE213" s="151"/>
      <c r="AF213" s="151"/>
      <c r="AG213" s="151" t="s">
        <v>153</v>
      </c>
      <c r="AH213" s="151">
        <v>5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85" t="s">
        <v>324</v>
      </c>
      <c r="D214" s="164"/>
      <c r="E214" s="165">
        <v>8</v>
      </c>
      <c r="F214" s="162"/>
      <c r="G214" s="162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62"/>
      <c r="Z214" s="151"/>
      <c r="AA214" s="151"/>
      <c r="AB214" s="151"/>
      <c r="AC214" s="151"/>
      <c r="AD214" s="151"/>
      <c r="AE214" s="151"/>
      <c r="AF214" s="151"/>
      <c r="AG214" s="151" t="s">
        <v>153</v>
      </c>
      <c r="AH214" s="151">
        <v>5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">
      <c r="A215" s="158"/>
      <c r="B215" s="159"/>
      <c r="C215" s="246"/>
      <c r="D215" s="247"/>
      <c r="E215" s="247"/>
      <c r="F215" s="247"/>
      <c r="G215" s="247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62"/>
      <c r="Z215" s="151"/>
      <c r="AA215" s="151"/>
      <c r="AB215" s="151"/>
      <c r="AC215" s="151"/>
      <c r="AD215" s="151"/>
      <c r="AE215" s="151"/>
      <c r="AF215" s="151"/>
      <c r="AG215" s="151" t="s">
        <v>156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4">
        <v>52</v>
      </c>
      <c r="B216" s="175" t="s">
        <v>348</v>
      </c>
      <c r="C216" s="184" t="s">
        <v>349</v>
      </c>
      <c r="D216" s="176" t="s">
        <v>172</v>
      </c>
      <c r="E216" s="177">
        <v>16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7">
        <v>1.0000000000000001E-5</v>
      </c>
      <c r="O216" s="177">
        <f>ROUND(E216*N216,2)</f>
        <v>0</v>
      </c>
      <c r="P216" s="177">
        <v>0</v>
      </c>
      <c r="Q216" s="177">
        <f>ROUND(E216*P216,2)</f>
        <v>0</v>
      </c>
      <c r="R216" s="179" t="s">
        <v>279</v>
      </c>
      <c r="S216" s="179" t="s">
        <v>148</v>
      </c>
      <c r="T216" s="180" t="s">
        <v>148</v>
      </c>
      <c r="U216" s="162">
        <v>0.06</v>
      </c>
      <c r="V216" s="162">
        <f>ROUND(E216*U216,2)</f>
        <v>0.96</v>
      </c>
      <c r="W216" s="162"/>
      <c r="X216" s="162" t="s">
        <v>161</v>
      </c>
      <c r="Y216" s="162" t="s">
        <v>150</v>
      </c>
      <c r="Z216" s="151"/>
      <c r="AA216" s="151"/>
      <c r="AB216" s="151"/>
      <c r="AC216" s="151"/>
      <c r="AD216" s="151"/>
      <c r="AE216" s="151"/>
      <c r="AF216" s="151"/>
      <c r="AG216" s="151" t="s">
        <v>162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85" t="s">
        <v>350</v>
      </c>
      <c r="D217" s="164"/>
      <c r="E217" s="165">
        <v>16</v>
      </c>
      <c r="F217" s="162"/>
      <c r="G217" s="162"/>
      <c r="H217" s="162"/>
      <c r="I217" s="162"/>
      <c r="J217" s="162"/>
      <c r="K217" s="162"/>
      <c r="L217" s="162"/>
      <c r="M217" s="162"/>
      <c r="N217" s="161"/>
      <c r="O217" s="161"/>
      <c r="P217" s="161"/>
      <c r="Q217" s="161"/>
      <c r="R217" s="162"/>
      <c r="S217" s="162"/>
      <c r="T217" s="162"/>
      <c r="U217" s="162"/>
      <c r="V217" s="162"/>
      <c r="W217" s="162"/>
      <c r="X217" s="162"/>
      <c r="Y217" s="162"/>
      <c r="Z217" s="151"/>
      <c r="AA217" s="151"/>
      <c r="AB217" s="151"/>
      <c r="AC217" s="151"/>
      <c r="AD217" s="151"/>
      <c r="AE217" s="151"/>
      <c r="AF217" s="151"/>
      <c r="AG217" s="151" t="s">
        <v>153</v>
      </c>
      <c r="AH217" s="151">
        <v>5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">
      <c r="A218" s="158"/>
      <c r="B218" s="159"/>
      <c r="C218" s="246"/>
      <c r="D218" s="247"/>
      <c r="E218" s="247"/>
      <c r="F218" s="247"/>
      <c r="G218" s="247"/>
      <c r="H218" s="162"/>
      <c r="I218" s="162"/>
      <c r="J218" s="162"/>
      <c r="K218" s="162"/>
      <c r="L218" s="162"/>
      <c r="M218" s="162"/>
      <c r="N218" s="161"/>
      <c r="O218" s="161"/>
      <c r="P218" s="161"/>
      <c r="Q218" s="161"/>
      <c r="R218" s="162"/>
      <c r="S218" s="162"/>
      <c r="T218" s="162"/>
      <c r="U218" s="162"/>
      <c r="V218" s="162"/>
      <c r="W218" s="162"/>
      <c r="X218" s="162"/>
      <c r="Y218" s="162"/>
      <c r="Z218" s="151"/>
      <c r="AA218" s="151"/>
      <c r="AB218" s="151"/>
      <c r="AC218" s="151"/>
      <c r="AD218" s="151"/>
      <c r="AE218" s="151"/>
      <c r="AF218" s="151"/>
      <c r="AG218" s="151" t="s">
        <v>156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33.75" outlineLevel="1" x14ac:dyDescent="0.2">
      <c r="A219" s="174">
        <v>53</v>
      </c>
      <c r="B219" s="175" t="s">
        <v>351</v>
      </c>
      <c r="C219" s="184" t="s">
        <v>352</v>
      </c>
      <c r="D219" s="176" t="s">
        <v>159</v>
      </c>
      <c r="E219" s="177">
        <v>6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3.1E-4</v>
      </c>
      <c r="O219" s="177">
        <f>ROUND(E219*N219,2)</f>
        <v>0</v>
      </c>
      <c r="P219" s="177">
        <v>0</v>
      </c>
      <c r="Q219" s="177">
        <f>ROUND(E219*P219,2)</f>
        <v>0</v>
      </c>
      <c r="R219" s="179" t="s">
        <v>223</v>
      </c>
      <c r="S219" s="179" t="s">
        <v>148</v>
      </c>
      <c r="T219" s="180" t="s">
        <v>148</v>
      </c>
      <c r="U219" s="162">
        <v>0</v>
      </c>
      <c r="V219" s="162">
        <f>ROUND(E219*U219,2)</f>
        <v>0</v>
      </c>
      <c r="W219" s="162"/>
      <c r="X219" s="162" t="s">
        <v>224</v>
      </c>
      <c r="Y219" s="162" t="s">
        <v>150</v>
      </c>
      <c r="Z219" s="151"/>
      <c r="AA219" s="151"/>
      <c r="AB219" s="151"/>
      <c r="AC219" s="151"/>
      <c r="AD219" s="151"/>
      <c r="AE219" s="151"/>
      <c r="AF219" s="151"/>
      <c r="AG219" s="151" t="s">
        <v>225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85" t="s">
        <v>345</v>
      </c>
      <c r="D220" s="164"/>
      <c r="E220" s="165">
        <v>6</v>
      </c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1"/>
      <c r="AA220" s="151"/>
      <c r="AB220" s="151"/>
      <c r="AC220" s="151"/>
      <c r="AD220" s="151"/>
      <c r="AE220" s="151"/>
      <c r="AF220" s="151"/>
      <c r="AG220" s="151" t="s">
        <v>153</v>
      </c>
      <c r="AH220" s="151">
        <v>5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246"/>
      <c r="D221" s="247"/>
      <c r="E221" s="247"/>
      <c r="F221" s="247"/>
      <c r="G221" s="247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1"/>
      <c r="AA221" s="151"/>
      <c r="AB221" s="151"/>
      <c r="AC221" s="151"/>
      <c r="AD221" s="151"/>
      <c r="AE221" s="151"/>
      <c r="AF221" s="151"/>
      <c r="AG221" s="151" t="s">
        <v>156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4">
        <v>54</v>
      </c>
      <c r="B222" s="175" t="s">
        <v>353</v>
      </c>
      <c r="C222" s="184" t="s">
        <v>354</v>
      </c>
      <c r="D222" s="176" t="s">
        <v>273</v>
      </c>
      <c r="E222" s="177">
        <v>7.5259999999999994E-2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7">
        <v>0</v>
      </c>
      <c r="O222" s="177">
        <f>ROUND(E222*N222,2)</f>
        <v>0</v>
      </c>
      <c r="P222" s="177">
        <v>0</v>
      </c>
      <c r="Q222" s="177">
        <f>ROUND(E222*P222,2)</f>
        <v>0</v>
      </c>
      <c r="R222" s="179" t="s">
        <v>279</v>
      </c>
      <c r="S222" s="179" t="s">
        <v>148</v>
      </c>
      <c r="T222" s="180" t="s">
        <v>148</v>
      </c>
      <c r="U222" s="162">
        <v>1.327</v>
      </c>
      <c r="V222" s="162">
        <f>ROUND(E222*U222,2)</f>
        <v>0.1</v>
      </c>
      <c r="W222" s="162"/>
      <c r="X222" s="162" t="s">
        <v>274</v>
      </c>
      <c r="Y222" s="162" t="s">
        <v>150</v>
      </c>
      <c r="Z222" s="151"/>
      <c r="AA222" s="151"/>
      <c r="AB222" s="151"/>
      <c r="AC222" s="151"/>
      <c r="AD222" s="151"/>
      <c r="AE222" s="151"/>
      <c r="AF222" s="151"/>
      <c r="AG222" s="151" t="s">
        <v>275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2" x14ac:dyDescent="0.2">
      <c r="A223" s="158"/>
      <c r="B223" s="159"/>
      <c r="C223" s="248" t="s">
        <v>355</v>
      </c>
      <c r="D223" s="249"/>
      <c r="E223" s="249"/>
      <c r="F223" s="249"/>
      <c r="G223" s="249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1"/>
      <c r="AA223" s="151"/>
      <c r="AB223" s="151"/>
      <c r="AC223" s="151"/>
      <c r="AD223" s="151"/>
      <c r="AE223" s="151"/>
      <c r="AF223" s="151"/>
      <c r="AG223" s="151" t="s">
        <v>168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246"/>
      <c r="D224" s="247"/>
      <c r="E224" s="247"/>
      <c r="F224" s="247"/>
      <c r="G224" s="247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62"/>
      <c r="Z224" s="151"/>
      <c r="AA224" s="151"/>
      <c r="AB224" s="151"/>
      <c r="AC224" s="151"/>
      <c r="AD224" s="151"/>
      <c r="AE224" s="151"/>
      <c r="AF224" s="151"/>
      <c r="AG224" s="151" t="s">
        <v>156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x14ac:dyDescent="0.2">
      <c r="A225" s="167" t="s">
        <v>142</v>
      </c>
      <c r="B225" s="168" t="s">
        <v>84</v>
      </c>
      <c r="C225" s="183" t="s">
        <v>85</v>
      </c>
      <c r="D225" s="169"/>
      <c r="E225" s="170"/>
      <c r="F225" s="171"/>
      <c r="G225" s="171">
        <f>SUMIF(AG226:AG242,"&lt;&gt;NOR",G226:G242)</f>
        <v>0</v>
      </c>
      <c r="H225" s="171"/>
      <c r="I225" s="171">
        <f>SUM(I226:I242)</f>
        <v>0</v>
      </c>
      <c r="J225" s="171"/>
      <c r="K225" s="171">
        <f>SUM(K226:K242)</f>
        <v>0</v>
      </c>
      <c r="L225" s="171"/>
      <c r="M225" s="171">
        <f>SUM(M226:M242)</f>
        <v>0</v>
      </c>
      <c r="N225" s="170"/>
      <c r="O225" s="170">
        <f>SUM(O226:O242)</f>
        <v>0.12</v>
      </c>
      <c r="P225" s="170"/>
      <c r="Q225" s="170">
        <f>SUM(Q226:Q242)</f>
        <v>0.43</v>
      </c>
      <c r="R225" s="171"/>
      <c r="S225" s="171"/>
      <c r="T225" s="172"/>
      <c r="U225" s="166"/>
      <c r="V225" s="166">
        <f>SUM(V226:V242)</f>
        <v>1.18</v>
      </c>
      <c r="W225" s="166"/>
      <c r="X225" s="166"/>
      <c r="Y225" s="166"/>
      <c r="AG225" t="s">
        <v>143</v>
      </c>
    </row>
    <row r="226" spans="1:60" ht="22.5" outlineLevel="1" x14ac:dyDescent="0.2">
      <c r="A226" s="174">
        <v>55</v>
      </c>
      <c r="B226" s="175" t="s">
        <v>356</v>
      </c>
      <c r="C226" s="184" t="s">
        <v>357</v>
      </c>
      <c r="D226" s="176" t="s">
        <v>358</v>
      </c>
      <c r="E226" s="177">
        <v>2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7">
        <v>3.8700000000000002E-3</v>
      </c>
      <c r="O226" s="177">
        <f>ROUND(E226*N226,2)</f>
        <v>0.01</v>
      </c>
      <c r="P226" s="177">
        <v>0</v>
      </c>
      <c r="Q226" s="177">
        <f>ROUND(E226*P226,2)</f>
        <v>0</v>
      </c>
      <c r="R226" s="179" t="s">
        <v>279</v>
      </c>
      <c r="S226" s="179" t="s">
        <v>148</v>
      </c>
      <c r="T226" s="180" t="s">
        <v>148</v>
      </c>
      <c r="U226" s="162">
        <v>0.50700000000000001</v>
      </c>
      <c r="V226" s="162">
        <f>ROUND(E226*U226,2)</f>
        <v>1.01</v>
      </c>
      <c r="W226" s="162"/>
      <c r="X226" s="162" t="s">
        <v>161</v>
      </c>
      <c r="Y226" s="162" t="s">
        <v>150</v>
      </c>
      <c r="Z226" s="151"/>
      <c r="AA226" s="151"/>
      <c r="AB226" s="151"/>
      <c r="AC226" s="151"/>
      <c r="AD226" s="151"/>
      <c r="AE226" s="151"/>
      <c r="AF226" s="151"/>
      <c r="AG226" s="151" t="s">
        <v>162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2" x14ac:dyDescent="0.2">
      <c r="A227" s="158"/>
      <c r="B227" s="159"/>
      <c r="C227" s="252"/>
      <c r="D227" s="253"/>
      <c r="E227" s="253"/>
      <c r="F227" s="253"/>
      <c r="G227" s="253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62"/>
      <c r="Z227" s="151"/>
      <c r="AA227" s="151"/>
      <c r="AB227" s="151"/>
      <c r="AC227" s="151"/>
      <c r="AD227" s="151"/>
      <c r="AE227" s="151"/>
      <c r="AF227" s="151"/>
      <c r="AG227" s="151" t="s">
        <v>156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74">
        <v>56</v>
      </c>
      <c r="B228" s="175" t="s">
        <v>359</v>
      </c>
      <c r="C228" s="184" t="s">
        <v>360</v>
      </c>
      <c r="D228" s="176" t="s">
        <v>159</v>
      </c>
      <c r="E228" s="177">
        <v>2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1.8669999999999999E-2</v>
      </c>
      <c r="O228" s="177">
        <f>ROUND(E228*N228,2)</f>
        <v>0.04</v>
      </c>
      <c r="P228" s="177">
        <v>0</v>
      </c>
      <c r="Q228" s="177">
        <f>ROUND(E228*P228,2)</f>
        <v>0</v>
      </c>
      <c r="R228" s="179" t="s">
        <v>361</v>
      </c>
      <c r="S228" s="179" t="s">
        <v>148</v>
      </c>
      <c r="T228" s="180" t="s">
        <v>148</v>
      </c>
      <c r="U228" s="162">
        <v>0</v>
      </c>
      <c r="V228" s="162">
        <f>ROUND(E228*U228,2)</f>
        <v>0</v>
      </c>
      <c r="W228" s="162"/>
      <c r="X228" s="162" t="s">
        <v>183</v>
      </c>
      <c r="Y228" s="162" t="s">
        <v>150</v>
      </c>
      <c r="Z228" s="151"/>
      <c r="AA228" s="151"/>
      <c r="AB228" s="151"/>
      <c r="AC228" s="151"/>
      <c r="AD228" s="151"/>
      <c r="AE228" s="151"/>
      <c r="AF228" s="151"/>
      <c r="AG228" s="151" t="s">
        <v>184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2" x14ac:dyDescent="0.2">
      <c r="A229" s="158"/>
      <c r="B229" s="159"/>
      <c r="C229" s="252"/>
      <c r="D229" s="253"/>
      <c r="E229" s="253"/>
      <c r="F229" s="253"/>
      <c r="G229" s="253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1"/>
      <c r="AA229" s="151"/>
      <c r="AB229" s="151"/>
      <c r="AC229" s="151"/>
      <c r="AD229" s="151"/>
      <c r="AE229" s="151"/>
      <c r="AF229" s="151"/>
      <c r="AG229" s="151" t="s">
        <v>156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ht="22.5" outlineLevel="1" x14ac:dyDescent="0.2">
      <c r="A230" s="174">
        <v>57</v>
      </c>
      <c r="B230" s="175" t="s">
        <v>362</v>
      </c>
      <c r="C230" s="184" t="s">
        <v>363</v>
      </c>
      <c r="D230" s="176" t="s">
        <v>159</v>
      </c>
      <c r="E230" s="177">
        <v>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7">
        <v>6.4099999999999999E-3</v>
      </c>
      <c r="O230" s="177">
        <f>ROUND(E230*N230,2)</f>
        <v>0.01</v>
      </c>
      <c r="P230" s="177">
        <v>0</v>
      </c>
      <c r="Q230" s="177">
        <f>ROUND(E230*P230,2)</f>
        <v>0</v>
      </c>
      <c r="R230" s="179" t="s">
        <v>361</v>
      </c>
      <c r="S230" s="179" t="s">
        <v>148</v>
      </c>
      <c r="T230" s="180" t="s">
        <v>148</v>
      </c>
      <c r="U230" s="162">
        <v>0</v>
      </c>
      <c r="V230" s="162">
        <f>ROUND(E230*U230,2)</f>
        <v>0</v>
      </c>
      <c r="W230" s="162"/>
      <c r="X230" s="162" t="s">
        <v>183</v>
      </c>
      <c r="Y230" s="162" t="s">
        <v>150</v>
      </c>
      <c r="Z230" s="151"/>
      <c r="AA230" s="151"/>
      <c r="AB230" s="151"/>
      <c r="AC230" s="151"/>
      <c r="AD230" s="151"/>
      <c r="AE230" s="151"/>
      <c r="AF230" s="151"/>
      <c r="AG230" s="151" t="s">
        <v>184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2" x14ac:dyDescent="0.2">
      <c r="A231" s="158"/>
      <c r="B231" s="159"/>
      <c r="C231" s="252"/>
      <c r="D231" s="253"/>
      <c r="E231" s="253"/>
      <c r="F231" s="253"/>
      <c r="G231" s="253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62"/>
      <c r="Z231" s="151"/>
      <c r="AA231" s="151"/>
      <c r="AB231" s="151"/>
      <c r="AC231" s="151"/>
      <c r="AD231" s="151"/>
      <c r="AE231" s="151"/>
      <c r="AF231" s="151"/>
      <c r="AG231" s="151" t="s">
        <v>156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4">
        <v>58</v>
      </c>
      <c r="B232" s="175" t="s">
        <v>364</v>
      </c>
      <c r="C232" s="184" t="s">
        <v>365</v>
      </c>
      <c r="D232" s="176" t="s">
        <v>159</v>
      </c>
      <c r="E232" s="177">
        <v>2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7">
        <v>2.962E-2</v>
      </c>
      <c r="O232" s="177">
        <f>ROUND(E232*N232,2)</f>
        <v>0.06</v>
      </c>
      <c r="P232" s="177">
        <v>0</v>
      </c>
      <c r="Q232" s="177">
        <f>ROUND(E232*P232,2)</f>
        <v>0</v>
      </c>
      <c r="R232" s="179" t="s">
        <v>361</v>
      </c>
      <c r="S232" s="179" t="s">
        <v>148</v>
      </c>
      <c r="T232" s="180" t="s">
        <v>148</v>
      </c>
      <c r="U232" s="162">
        <v>0</v>
      </c>
      <c r="V232" s="162">
        <f>ROUND(E232*U232,2)</f>
        <v>0</v>
      </c>
      <c r="W232" s="162"/>
      <c r="X232" s="162" t="s">
        <v>183</v>
      </c>
      <c r="Y232" s="162" t="s">
        <v>150</v>
      </c>
      <c r="Z232" s="151"/>
      <c r="AA232" s="151"/>
      <c r="AB232" s="151"/>
      <c r="AC232" s="151"/>
      <c r="AD232" s="151"/>
      <c r="AE232" s="151"/>
      <c r="AF232" s="151"/>
      <c r="AG232" s="151" t="s">
        <v>184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2" x14ac:dyDescent="0.2">
      <c r="A233" s="158"/>
      <c r="B233" s="159"/>
      <c r="C233" s="252"/>
      <c r="D233" s="253"/>
      <c r="E233" s="253"/>
      <c r="F233" s="253"/>
      <c r="G233" s="253"/>
      <c r="H233" s="162"/>
      <c r="I233" s="162"/>
      <c r="J233" s="162"/>
      <c r="K233" s="162"/>
      <c r="L233" s="162"/>
      <c r="M233" s="162"/>
      <c r="N233" s="161"/>
      <c r="O233" s="161"/>
      <c r="P233" s="161"/>
      <c r="Q233" s="161"/>
      <c r="R233" s="162"/>
      <c r="S233" s="162"/>
      <c r="T233" s="162"/>
      <c r="U233" s="162"/>
      <c r="V233" s="162"/>
      <c r="W233" s="162"/>
      <c r="X233" s="162"/>
      <c r="Y233" s="162"/>
      <c r="Z233" s="151"/>
      <c r="AA233" s="151"/>
      <c r="AB233" s="151"/>
      <c r="AC233" s="151"/>
      <c r="AD233" s="151"/>
      <c r="AE233" s="151"/>
      <c r="AF233" s="151"/>
      <c r="AG233" s="151" t="s">
        <v>156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4">
        <v>59</v>
      </c>
      <c r="B234" s="175" t="s">
        <v>366</v>
      </c>
      <c r="C234" s="184" t="s">
        <v>367</v>
      </c>
      <c r="D234" s="176" t="s">
        <v>159</v>
      </c>
      <c r="E234" s="177">
        <v>1</v>
      </c>
      <c r="F234" s="178"/>
      <c r="G234" s="179">
        <f>ROUND(E234*F234,2)</f>
        <v>0</v>
      </c>
      <c r="H234" s="178"/>
      <c r="I234" s="179">
        <f>ROUND(E234*H234,2)</f>
        <v>0</v>
      </c>
      <c r="J234" s="178"/>
      <c r="K234" s="179">
        <f>ROUND(E234*J234,2)</f>
        <v>0</v>
      </c>
      <c r="L234" s="179">
        <v>21</v>
      </c>
      <c r="M234" s="179">
        <f>G234*(1+L234/100)</f>
        <v>0</v>
      </c>
      <c r="N234" s="177">
        <v>0</v>
      </c>
      <c r="O234" s="177">
        <f>ROUND(E234*N234,2)</f>
        <v>0</v>
      </c>
      <c r="P234" s="177">
        <v>1.933E-2</v>
      </c>
      <c r="Q234" s="177">
        <f>ROUND(E234*P234,2)</f>
        <v>0.02</v>
      </c>
      <c r="R234" s="179" t="s">
        <v>361</v>
      </c>
      <c r="S234" s="179" t="s">
        <v>148</v>
      </c>
      <c r="T234" s="180" t="s">
        <v>148</v>
      </c>
      <c r="U234" s="162">
        <v>0</v>
      </c>
      <c r="V234" s="162">
        <f>ROUND(E234*U234,2)</f>
        <v>0</v>
      </c>
      <c r="W234" s="162"/>
      <c r="X234" s="162" t="s">
        <v>183</v>
      </c>
      <c r="Y234" s="162" t="s">
        <v>150</v>
      </c>
      <c r="Z234" s="151"/>
      <c r="AA234" s="151"/>
      <c r="AB234" s="151"/>
      <c r="AC234" s="151"/>
      <c r="AD234" s="151"/>
      <c r="AE234" s="151"/>
      <c r="AF234" s="151"/>
      <c r="AG234" s="151" t="s">
        <v>184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2" x14ac:dyDescent="0.2">
      <c r="A235" s="158"/>
      <c r="B235" s="159"/>
      <c r="C235" s="252"/>
      <c r="D235" s="253"/>
      <c r="E235" s="253"/>
      <c r="F235" s="253"/>
      <c r="G235" s="253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62"/>
      <c r="Z235" s="151"/>
      <c r="AA235" s="151"/>
      <c r="AB235" s="151"/>
      <c r="AC235" s="151"/>
      <c r="AD235" s="151"/>
      <c r="AE235" s="151"/>
      <c r="AF235" s="151"/>
      <c r="AG235" s="151" t="s">
        <v>156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74">
        <v>60</v>
      </c>
      <c r="B236" s="175" t="s">
        <v>368</v>
      </c>
      <c r="C236" s="184" t="s">
        <v>369</v>
      </c>
      <c r="D236" s="176" t="s">
        <v>159</v>
      </c>
      <c r="E236" s="177">
        <v>1</v>
      </c>
      <c r="F236" s="178"/>
      <c r="G236" s="179">
        <f>ROUND(E236*F236,2)</f>
        <v>0</v>
      </c>
      <c r="H236" s="178"/>
      <c r="I236" s="179">
        <f>ROUND(E236*H236,2)</f>
        <v>0</v>
      </c>
      <c r="J236" s="178"/>
      <c r="K236" s="179">
        <f>ROUND(E236*J236,2)</f>
        <v>0</v>
      </c>
      <c r="L236" s="179">
        <v>21</v>
      </c>
      <c r="M236" s="179">
        <f>G236*(1+L236/100)</f>
        <v>0</v>
      </c>
      <c r="N236" s="177">
        <v>0</v>
      </c>
      <c r="O236" s="177">
        <f>ROUND(E236*N236,2)</f>
        <v>0</v>
      </c>
      <c r="P236" s="177">
        <v>3.1870000000000002E-2</v>
      </c>
      <c r="Q236" s="177">
        <f>ROUND(E236*P236,2)</f>
        <v>0.03</v>
      </c>
      <c r="R236" s="179" t="s">
        <v>361</v>
      </c>
      <c r="S236" s="179" t="s">
        <v>148</v>
      </c>
      <c r="T236" s="180" t="s">
        <v>148</v>
      </c>
      <c r="U236" s="162">
        <v>0</v>
      </c>
      <c r="V236" s="162">
        <f>ROUND(E236*U236,2)</f>
        <v>0</v>
      </c>
      <c r="W236" s="162"/>
      <c r="X236" s="162" t="s">
        <v>183</v>
      </c>
      <c r="Y236" s="162" t="s">
        <v>150</v>
      </c>
      <c r="Z236" s="151"/>
      <c r="AA236" s="151"/>
      <c r="AB236" s="151"/>
      <c r="AC236" s="151"/>
      <c r="AD236" s="151"/>
      <c r="AE236" s="151"/>
      <c r="AF236" s="151"/>
      <c r="AG236" s="151" t="s">
        <v>184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252"/>
      <c r="D237" s="253"/>
      <c r="E237" s="253"/>
      <c r="F237" s="253"/>
      <c r="G237" s="253"/>
      <c r="H237" s="162"/>
      <c r="I237" s="162"/>
      <c r="J237" s="162"/>
      <c r="K237" s="162"/>
      <c r="L237" s="162"/>
      <c r="M237" s="162"/>
      <c r="N237" s="161"/>
      <c r="O237" s="161"/>
      <c r="P237" s="161"/>
      <c r="Q237" s="161"/>
      <c r="R237" s="162"/>
      <c r="S237" s="162"/>
      <c r="T237" s="162"/>
      <c r="U237" s="162"/>
      <c r="V237" s="162"/>
      <c r="W237" s="162"/>
      <c r="X237" s="162"/>
      <c r="Y237" s="162"/>
      <c r="Z237" s="151"/>
      <c r="AA237" s="151"/>
      <c r="AB237" s="151"/>
      <c r="AC237" s="151"/>
      <c r="AD237" s="151"/>
      <c r="AE237" s="151"/>
      <c r="AF237" s="151"/>
      <c r="AG237" s="151" t="s">
        <v>156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4">
        <v>61</v>
      </c>
      <c r="B238" s="175" t="s">
        <v>370</v>
      </c>
      <c r="C238" s="184" t="s">
        <v>371</v>
      </c>
      <c r="D238" s="176" t="s">
        <v>159</v>
      </c>
      <c r="E238" s="177">
        <v>1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7">
        <v>9.5E-4</v>
      </c>
      <c r="O238" s="177">
        <f>ROUND(E238*N238,2)</f>
        <v>0</v>
      </c>
      <c r="P238" s="177">
        <v>0.38472000000000001</v>
      </c>
      <c r="Q238" s="177">
        <f>ROUND(E238*P238,2)</f>
        <v>0.38</v>
      </c>
      <c r="R238" s="179" t="s">
        <v>361</v>
      </c>
      <c r="S238" s="179" t="s">
        <v>148</v>
      </c>
      <c r="T238" s="180" t="s">
        <v>148</v>
      </c>
      <c r="U238" s="162">
        <v>0</v>
      </c>
      <c r="V238" s="162">
        <f>ROUND(E238*U238,2)</f>
        <v>0</v>
      </c>
      <c r="W238" s="162"/>
      <c r="X238" s="162" t="s">
        <v>183</v>
      </c>
      <c r="Y238" s="162" t="s">
        <v>150</v>
      </c>
      <c r="Z238" s="151"/>
      <c r="AA238" s="151"/>
      <c r="AB238" s="151"/>
      <c r="AC238" s="151"/>
      <c r="AD238" s="151"/>
      <c r="AE238" s="151"/>
      <c r="AF238" s="151"/>
      <c r="AG238" s="151" t="s">
        <v>184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">
      <c r="A239" s="158"/>
      <c r="B239" s="159"/>
      <c r="C239" s="252"/>
      <c r="D239" s="253"/>
      <c r="E239" s="253"/>
      <c r="F239" s="253"/>
      <c r="G239" s="253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62"/>
      <c r="Z239" s="151"/>
      <c r="AA239" s="151"/>
      <c r="AB239" s="151"/>
      <c r="AC239" s="151"/>
      <c r="AD239" s="151"/>
      <c r="AE239" s="151"/>
      <c r="AF239" s="151"/>
      <c r="AG239" s="151" t="s">
        <v>156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74">
        <v>62</v>
      </c>
      <c r="B240" s="175" t="s">
        <v>372</v>
      </c>
      <c r="C240" s="184" t="s">
        <v>373</v>
      </c>
      <c r="D240" s="176" t="s">
        <v>273</v>
      </c>
      <c r="E240" s="177">
        <v>0.11168</v>
      </c>
      <c r="F240" s="178"/>
      <c r="G240" s="179">
        <f>ROUND(E240*F240,2)</f>
        <v>0</v>
      </c>
      <c r="H240" s="178"/>
      <c r="I240" s="179">
        <f>ROUND(E240*H240,2)</f>
        <v>0</v>
      </c>
      <c r="J240" s="178"/>
      <c r="K240" s="179">
        <f>ROUND(E240*J240,2)</f>
        <v>0</v>
      </c>
      <c r="L240" s="179">
        <v>21</v>
      </c>
      <c r="M240" s="179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9" t="s">
        <v>279</v>
      </c>
      <c r="S240" s="179" t="s">
        <v>148</v>
      </c>
      <c r="T240" s="180" t="s">
        <v>148</v>
      </c>
      <c r="U240" s="162">
        <v>1.5169999999999999</v>
      </c>
      <c r="V240" s="162">
        <f>ROUND(E240*U240,2)</f>
        <v>0.17</v>
      </c>
      <c r="W240" s="162"/>
      <c r="X240" s="162" t="s">
        <v>274</v>
      </c>
      <c r="Y240" s="162" t="s">
        <v>150</v>
      </c>
      <c r="Z240" s="151"/>
      <c r="AA240" s="151"/>
      <c r="AB240" s="151"/>
      <c r="AC240" s="151"/>
      <c r="AD240" s="151"/>
      <c r="AE240" s="151"/>
      <c r="AF240" s="151"/>
      <c r="AG240" s="151" t="s">
        <v>275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248" t="s">
        <v>355</v>
      </c>
      <c r="D241" s="249"/>
      <c r="E241" s="249"/>
      <c r="F241" s="249"/>
      <c r="G241" s="249"/>
      <c r="H241" s="162"/>
      <c r="I241" s="162"/>
      <c r="J241" s="162"/>
      <c r="K241" s="162"/>
      <c r="L241" s="162"/>
      <c r="M241" s="162"/>
      <c r="N241" s="161"/>
      <c r="O241" s="161"/>
      <c r="P241" s="161"/>
      <c r="Q241" s="161"/>
      <c r="R241" s="162"/>
      <c r="S241" s="162"/>
      <c r="T241" s="162"/>
      <c r="U241" s="162"/>
      <c r="V241" s="162"/>
      <c r="W241" s="162"/>
      <c r="X241" s="162"/>
      <c r="Y241" s="162"/>
      <c r="Z241" s="151"/>
      <c r="AA241" s="151"/>
      <c r="AB241" s="151"/>
      <c r="AC241" s="151"/>
      <c r="AD241" s="151"/>
      <c r="AE241" s="151"/>
      <c r="AF241" s="151"/>
      <c r="AG241" s="151" t="s">
        <v>168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">
      <c r="A242" s="158"/>
      <c r="B242" s="159"/>
      <c r="C242" s="246"/>
      <c r="D242" s="247"/>
      <c r="E242" s="247"/>
      <c r="F242" s="247"/>
      <c r="G242" s="247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1"/>
      <c r="AA242" s="151"/>
      <c r="AB242" s="151"/>
      <c r="AC242" s="151"/>
      <c r="AD242" s="151"/>
      <c r="AE242" s="151"/>
      <c r="AF242" s="151"/>
      <c r="AG242" s="151" t="s">
        <v>156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x14ac:dyDescent="0.2">
      <c r="A243" s="167" t="s">
        <v>142</v>
      </c>
      <c r="B243" s="168" t="s">
        <v>86</v>
      </c>
      <c r="C243" s="183" t="s">
        <v>87</v>
      </c>
      <c r="D243" s="169"/>
      <c r="E243" s="170"/>
      <c r="F243" s="171"/>
      <c r="G243" s="171">
        <f>SUMIF(AG244:AG252,"&lt;&gt;NOR",G244:G252)</f>
        <v>0</v>
      </c>
      <c r="H243" s="171"/>
      <c r="I243" s="171">
        <f>SUM(I244:I252)</f>
        <v>0</v>
      </c>
      <c r="J243" s="171"/>
      <c r="K243" s="171">
        <f>SUM(K244:K252)</f>
        <v>0</v>
      </c>
      <c r="L243" s="171"/>
      <c r="M243" s="171">
        <f>SUM(M244:M252)</f>
        <v>0</v>
      </c>
      <c r="N243" s="170"/>
      <c r="O243" s="170">
        <f>SUM(O244:O252)</f>
        <v>0</v>
      </c>
      <c r="P243" s="170"/>
      <c r="Q243" s="170">
        <f>SUM(Q244:Q252)</f>
        <v>0</v>
      </c>
      <c r="R243" s="171"/>
      <c r="S243" s="171"/>
      <c r="T243" s="172"/>
      <c r="U243" s="166"/>
      <c r="V243" s="166">
        <f>SUM(V244:V252)</f>
        <v>1.55</v>
      </c>
      <c r="W243" s="166"/>
      <c r="X243" s="166"/>
      <c r="Y243" s="166"/>
      <c r="AG243" t="s">
        <v>143</v>
      </c>
    </row>
    <row r="244" spans="1:60" outlineLevel="1" x14ac:dyDescent="0.2">
      <c r="A244" s="174">
        <v>63</v>
      </c>
      <c r="B244" s="175" t="s">
        <v>374</v>
      </c>
      <c r="C244" s="184" t="s">
        <v>375</v>
      </c>
      <c r="D244" s="176" t="s">
        <v>159</v>
      </c>
      <c r="E244" s="177">
        <v>1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0</v>
      </c>
      <c r="O244" s="177">
        <f>ROUND(E244*N244,2)</f>
        <v>0</v>
      </c>
      <c r="P244" s="177">
        <v>0</v>
      </c>
      <c r="Q244" s="177">
        <f>ROUND(E244*P244,2)</f>
        <v>0</v>
      </c>
      <c r="R244" s="179" t="s">
        <v>376</v>
      </c>
      <c r="S244" s="179" t="s">
        <v>148</v>
      </c>
      <c r="T244" s="180" t="s">
        <v>148</v>
      </c>
      <c r="U244" s="162">
        <v>1.55</v>
      </c>
      <c r="V244" s="162">
        <f>ROUND(E244*U244,2)</f>
        <v>1.55</v>
      </c>
      <c r="W244" s="162"/>
      <c r="X244" s="162" t="s">
        <v>161</v>
      </c>
      <c r="Y244" s="162" t="s">
        <v>150</v>
      </c>
      <c r="Z244" s="151"/>
      <c r="AA244" s="151"/>
      <c r="AB244" s="151"/>
      <c r="AC244" s="151"/>
      <c r="AD244" s="151"/>
      <c r="AE244" s="151"/>
      <c r="AF244" s="151"/>
      <c r="AG244" s="151" t="s">
        <v>162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85" t="s">
        <v>377</v>
      </c>
      <c r="D245" s="164"/>
      <c r="E245" s="165">
        <v>1</v>
      </c>
      <c r="F245" s="162"/>
      <c r="G245" s="162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62"/>
      <c r="Z245" s="151"/>
      <c r="AA245" s="151"/>
      <c r="AB245" s="151"/>
      <c r="AC245" s="151"/>
      <c r="AD245" s="151"/>
      <c r="AE245" s="151"/>
      <c r="AF245" s="151"/>
      <c r="AG245" s="151" t="s">
        <v>153</v>
      </c>
      <c r="AH245" s="151">
        <v>5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2" x14ac:dyDescent="0.2">
      <c r="A246" s="158"/>
      <c r="B246" s="159"/>
      <c r="C246" s="246"/>
      <c r="D246" s="247"/>
      <c r="E246" s="247"/>
      <c r="F246" s="247"/>
      <c r="G246" s="247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1"/>
      <c r="AA246" s="151"/>
      <c r="AB246" s="151"/>
      <c r="AC246" s="151"/>
      <c r="AD246" s="151"/>
      <c r="AE246" s="151"/>
      <c r="AF246" s="151"/>
      <c r="AG246" s="151" t="s">
        <v>156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74">
        <v>64</v>
      </c>
      <c r="B247" s="175" t="s">
        <v>378</v>
      </c>
      <c r="C247" s="184" t="s">
        <v>379</v>
      </c>
      <c r="D247" s="176" t="s">
        <v>159</v>
      </c>
      <c r="E247" s="177">
        <v>1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9"/>
      <c r="S247" s="179" t="s">
        <v>380</v>
      </c>
      <c r="T247" s="180" t="s">
        <v>381</v>
      </c>
      <c r="U247" s="162">
        <v>0</v>
      </c>
      <c r="V247" s="162">
        <f>ROUND(E247*U247,2)</f>
        <v>0</v>
      </c>
      <c r="W247" s="162"/>
      <c r="X247" s="162" t="s">
        <v>224</v>
      </c>
      <c r="Y247" s="162" t="s">
        <v>150</v>
      </c>
      <c r="Z247" s="151"/>
      <c r="AA247" s="151"/>
      <c r="AB247" s="151"/>
      <c r="AC247" s="151"/>
      <c r="AD247" s="151"/>
      <c r="AE247" s="151"/>
      <c r="AF247" s="151"/>
      <c r="AG247" s="151" t="s">
        <v>225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2" x14ac:dyDescent="0.2">
      <c r="A248" s="158"/>
      <c r="B248" s="159"/>
      <c r="C248" s="185" t="s">
        <v>382</v>
      </c>
      <c r="D248" s="164"/>
      <c r="E248" s="165">
        <v>1</v>
      </c>
      <c r="F248" s="162"/>
      <c r="G248" s="162"/>
      <c r="H248" s="162"/>
      <c r="I248" s="162"/>
      <c r="J248" s="162"/>
      <c r="K248" s="162"/>
      <c r="L248" s="162"/>
      <c r="M248" s="162"/>
      <c r="N248" s="161"/>
      <c r="O248" s="161"/>
      <c r="P248" s="161"/>
      <c r="Q248" s="161"/>
      <c r="R248" s="162"/>
      <c r="S248" s="162"/>
      <c r="T248" s="162"/>
      <c r="U248" s="162"/>
      <c r="V248" s="162"/>
      <c r="W248" s="162"/>
      <c r="X248" s="162"/>
      <c r="Y248" s="162"/>
      <c r="Z248" s="151"/>
      <c r="AA248" s="151"/>
      <c r="AB248" s="151"/>
      <c r="AC248" s="151"/>
      <c r="AD248" s="151"/>
      <c r="AE248" s="151"/>
      <c r="AF248" s="151"/>
      <c r="AG248" s="151" t="s">
        <v>153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2" x14ac:dyDescent="0.2">
      <c r="A249" s="158"/>
      <c r="B249" s="159"/>
      <c r="C249" s="246"/>
      <c r="D249" s="247"/>
      <c r="E249" s="247"/>
      <c r="F249" s="247"/>
      <c r="G249" s="247"/>
      <c r="H249" s="162"/>
      <c r="I249" s="162"/>
      <c r="J249" s="162"/>
      <c r="K249" s="162"/>
      <c r="L249" s="162"/>
      <c r="M249" s="162"/>
      <c r="N249" s="161"/>
      <c r="O249" s="161"/>
      <c r="P249" s="161"/>
      <c r="Q249" s="161"/>
      <c r="R249" s="162"/>
      <c r="S249" s="162"/>
      <c r="T249" s="162"/>
      <c r="U249" s="162"/>
      <c r="V249" s="162"/>
      <c r="W249" s="162"/>
      <c r="X249" s="162"/>
      <c r="Y249" s="162"/>
      <c r="Z249" s="151"/>
      <c r="AA249" s="151"/>
      <c r="AB249" s="151"/>
      <c r="AC249" s="151"/>
      <c r="AD249" s="151"/>
      <c r="AE249" s="151"/>
      <c r="AF249" s="151"/>
      <c r="AG249" s="151" t="s">
        <v>156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4">
        <v>65</v>
      </c>
      <c r="B250" s="175" t="s">
        <v>383</v>
      </c>
      <c r="C250" s="184" t="s">
        <v>384</v>
      </c>
      <c r="D250" s="176" t="s">
        <v>273</v>
      </c>
      <c r="E250" s="177">
        <v>0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0</v>
      </c>
      <c r="O250" s="177">
        <f>ROUND(E250*N250,2)</f>
        <v>0</v>
      </c>
      <c r="P250" s="177">
        <v>0</v>
      </c>
      <c r="Q250" s="177">
        <f>ROUND(E250*P250,2)</f>
        <v>0</v>
      </c>
      <c r="R250" s="179" t="s">
        <v>376</v>
      </c>
      <c r="S250" s="179" t="s">
        <v>148</v>
      </c>
      <c r="T250" s="180" t="s">
        <v>148</v>
      </c>
      <c r="U250" s="162">
        <v>5.0640000000000001</v>
      </c>
      <c r="V250" s="162">
        <f>ROUND(E250*U250,2)</f>
        <v>0</v>
      </c>
      <c r="W250" s="162"/>
      <c r="X250" s="162" t="s">
        <v>274</v>
      </c>
      <c r="Y250" s="162" t="s">
        <v>150</v>
      </c>
      <c r="Z250" s="151"/>
      <c r="AA250" s="151"/>
      <c r="AB250" s="151"/>
      <c r="AC250" s="151"/>
      <c r="AD250" s="151"/>
      <c r="AE250" s="151"/>
      <c r="AF250" s="151"/>
      <c r="AG250" s="151" t="s">
        <v>275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">
      <c r="A251" s="158"/>
      <c r="B251" s="159"/>
      <c r="C251" s="248" t="s">
        <v>355</v>
      </c>
      <c r="D251" s="249"/>
      <c r="E251" s="249"/>
      <c r="F251" s="249"/>
      <c r="G251" s="249"/>
      <c r="H251" s="162"/>
      <c r="I251" s="162"/>
      <c r="J251" s="162"/>
      <c r="K251" s="162"/>
      <c r="L251" s="162"/>
      <c r="M251" s="162"/>
      <c r="N251" s="161"/>
      <c r="O251" s="161"/>
      <c r="P251" s="161"/>
      <c r="Q251" s="161"/>
      <c r="R251" s="162"/>
      <c r="S251" s="162"/>
      <c r="T251" s="162"/>
      <c r="U251" s="162"/>
      <c r="V251" s="162"/>
      <c r="W251" s="162"/>
      <c r="X251" s="162"/>
      <c r="Y251" s="162"/>
      <c r="Z251" s="151"/>
      <c r="AA251" s="151"/>
      <c r="AB251" s="151"/>
      <c r="AC251" s="151"/>
      <c r="AD251" s="151"/>
      <c r="AE251" s="151"/>
      <c r="AF251" s="151"/>
      <c r="AG251" s="151" t="s">
        <v>168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">
      <c r="A252" s="158"/>
      <c r="B252" s="159"/>
      <c r="C252" s="246"/>
      <c r="D252" s="247"/>
      <c r="E252" s="247"/>
      <c r="F252" s="247"/>
      <c r="G252" s="247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62"/>
      <c r="Z252" s="151"/>
      <c r="AA252" s="151"/>
      <c r="AB252" s="151"/>
      <c r="AC252" s="151"/>
      <c r="AD252" s="151"/>
      <c r="AE252" s="151"/>
      <c r="AF252" s="151"/>
      <c r="AG252" s="151" t="s">
        <v>156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x14ac:dyDescent="0.2">
      <c r="A253" s="167" t="s">
        <v>142</v>
      </c>
      <c r="B253" s="168" t="s">
        <v>88</v>
      </c>
      <c r="C253" s="183" t="s">
        <v>89</v>
      </c>
      <c r="D253" s="169"/>
      <c r="E253" s="170"/>
      <c r="F253" s="171"/>
      <c r="G253" s="171">
        <f>SUMIF(AG254:AG268,"&lt;&gt;NOR",G254:G268)</f>
        <v>0</v>
      </c>
      <c r="H253" s="171"/>
      <c r="I253" s="171">
        <f>SUM(I254:I268)</f>
        <v>0</v>
      </c>
      <c r="J253" s="171"/>
      <c r="K253" s="171">
        <f>SUM(K254:K268)</f>
        <v>0</v>
      </c>
      <c r="L253" s="171"/>
      <c r="M253" s="171">
        <f>SUM(M254:M268)</f>
        <v>0</v>
      </c>
      <c r="N253" s="170"/>
      <c r="O253" s="170">
        <f>SUM(O254:O268)</f>
        <v>0</v>
      </c>
      <c r="P253" s="170"/>
      <c r="Q253" s="170">
        <f>SUM(Q254:Q268)</f>
        <v>0.04</v>
      </c>
      <c r="R253" s="171"/>
      <c r="S253" s="171"/>
      <c r="T253" s="172"/>
      <c r="U253" s="166"/>
      <c r="V253" s="166">
        <f>SUM(V254:V268)</f>
        <v>1.05</v>
      </c>
      <c r="W253" s="166"/>
      <c r="X253" s="166"/>
      <c r="Y253" s="166"/>
      <c r="AG253" t="s">
        <v>143</v>
      </c>
    </row>
    <row r="254" spans="1:60" ht="22.5" outlineLevel="1" x14ac:dyDescent="0.2">
      <c r="A254" s="174">
        <v>66</v>
      </c>
      <c r="B254" s="175" t="s">
        <v>385</v>
      </c>
      <c r="C254" s="184" t="s">
        <v>386</v>
      </c>
      <c r="D254" s="176" t="s">
        <v>159</v>
      </c>
      <c r="E254" s="177">
        <v>1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7">
        <v>0</v>
      </c>
      <c r="O254" s="177">
        <f>ROUND(E254*N254,2)</f>
        <v>0</v>
      </c>
      <c r="P254" s="177">
        <v>0</v>
      </c>
      <c r="Q254" s="177">
        <f>ROUND(E254*P254,2)</f>
        <v>0</v>
      </c>
      <c r="R254" s="179" t="s">
        <v>387</v>
      </c>
      <c r="S254" s="179" t="s">
        <v>148</v>
      </c>
      <c r="T254" s="180" t="s">
        <v>148</v>
      </c>
      <c r="U254" s="162">
        <v>0.27</v>
      </c>
      <c r="V254" s="162">
        <f>ROUND(E254*U254,2)</f>
        <v>0.27</v>
      </c>
      <c r="W254" s="162"/>
      <c r="X254" s="162" t="s">
        <v>161</v>
      </c>
      <c r="Y254" s="162" t="s">
        <v>150</v>
      </c>
      <c r="Z254" s="151"/>
      <c r="AA254" s="151"/>
      <c r="AB254" s="151"/>
      <c r="AC254" s="151"/>
      <c r="AD254" s="151"/>
      <c r="AE254" s="151"/>
      <c r="AF254" s="151"/>
      <c r="AG254" s="151" t="s">
        <v>162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2" x14ac:dyDescent="0.2">
      <c r="A255" s="158"/>
      <c r="B255" s="159"/>
      <c r="C255" s="252"/>
      <c r="D255" s="253"/>
      <c r="E255" s="253"/>
      <c r="F255" s="253"/>
      <c r="G255" s="253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1"/>
      <c r="AA255" s="151"/>
      <c r="AB255" s="151"/>
      <c r="AC255" s="151"/>
      <c r="AD255" s="151"/>
      <c r="AE255" s="151"/>
      <c r="AF255" s="151"/>
      <c r="AG255" s="151" t="s">
        <v>156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ht="14.25" customHeight="1" outlineLevel="1" x14ac:dyDescent="0.2">
      <c r="A256" s="174">
        <v>67</v>
      </c>
      <c r="B256" s="175" t="s">
        <v>388</v>
      </c>
      <c r="C256" s="184" t="s">
        <v>389</v>
      </c>
      <c r="D256" s="176" t="s">
        <v>159</v>
      </c>
      <c r="E256" s="177">
        <v>1</v>
      </c>
      <c r="F256" s="178"/>
      <c r="G256" s="179">
        <f>ROUND(E256*F256,2)</f>
        <v>0</v>
      </c>
      <c r="H256" s="178"/>
      <c r="I256" s="179">
        <f>ROUND(E256*H256,2)</f>
        <v>0</v>
      </c>
      <c r="J256" s="178"/>
      <c r="K256" s="179">
        <f>ROUND(E256*J256,2)</f>
        <v>0</v>
      </c>
      <c r="L256" s="179">
        <v>21</v>
      </c>
      <c r="M256" s="179">
        <f>G256*(1+L256/100)</f>
        <v>0</v>
      </c>
      <c r="N256" s="177">
        <v>1E-4</v>
      </c>
      <c r="O256" s="177">
        <f>ROUND(E256*N256,2)</f>
        <v>0</v>
      </c>
      <c r="P256" s="177">
        <v>3.7490000000000002E-2</v>
      </c>
      <c r="Q256" s="177">
        <f>ROUND(E256*P256,2)</f>
        <v>0.04</v>
      </c>
      <c r="R256" s="179" t="s">
        <v>387</v>
      </c>
      <c r="S256" s="179" t="s">
        <v>148</v>
      </c>
      <c r="T256" s="180" t="s">
        <v>148</v>
      </c>
      <c r="U256" s="162">
        <v>0.35</v>
      </c>
      <c r="V256" s="162">
        <f>ROUND(E256*U256,2)</f>
        <v>0.35</v>
      </c>
      <c r="W256" s="162"/>
      <c r="X256" s="162" t="s">
        <v>161</v>
      </c>
      <c r="Y256" s="162" t="s">
        <v>150</v>
      </c>
      <c r="Z256" s="151"/>
      <c r="AA256" s="151"/>
      <c r="AB256" s="151"/>
      <c r="AC256" s="151"/>
      <c r="AD256" s="151"/>
      <c r="AE256" s="151"/>
      <c r="AF256" s="151"/>
      <c r="AG256" s="151" t="s">
        <v>162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185" t="s">
        <v>390</v>
      </c>
      <c r="D257" s="164"/>
      <c r="E257" s="165">
        <v>1</v>
      </c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1"/>
      <c r="AA257" s="151"/>
      <c r="AB257" s="151"/>
      <c r="AC257" s="151"/>
      <c r="AD257" s="151"/>
      <c r="AE257" s="151"/>
      <c r="AF257" s="151"/>
      <c r="AG257" s="151" t="s">
        <v>153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2" x14ac:dyDescent="0.2">
      <c r="A258" s="158"/>
      <c r="B258" s="159"/>
      <c r="C258" s="246"/>
      <c r="D258" s="247"/>
      <c r="E258" s="247"/>
      <c r="F258" s="247"/>
      <c r="G258" s="247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1"/>
      <c r="AA258" s="151"/>
      <c r="AB258" s="151"/>
      <c r="AC258" s="151"/>
      <c r="AD258" s="151"/>
      <c r="AE258" s="151"/>
      <c r="AF258" s="151"/>
      <c r="AG258" s="151" t="s">
        <v>156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ht="22.5" outlineLevel="1" x14ac:dyDescent="0.2">
      <c r="A259" s="174">
        <v>68</v>
      </c>
      <c r="B259" s="175" t="s">
        <v>391</v>
      </c>
      <c r="C259" s="184" t="s">
        <v>392</v>
      </c>
      <c r="D259" s="176" t="s">
        <v>358</v>
      </c>
      <c r="E259" s="177">
        <v>1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9" t="s">
        <v>387</v>
      </c>
      <c r="S259" s="179" t="s">
        <v>148</v>
      </c>
      <c r="T259" s="180" t="s">
        <v>148</v>
      </c>
      <c r="U259" s="162">
        <v>0.03</v>
      </c>
      <c r="V259" s="162">
        <f>ROUND(E259*U259,2)</f>
        <v>0.03</v>
      </c>
      <c r="W259" s="162"/>
      <c r="X259" s="162" t="s">
        <v>161</v>
      </c>
      <c r="Y259" s="162" t="s">
        <v>150</v>
      </c>
      <c r="Z259" s="151"/>
      <c r="AA259" s="151"/>
      <c r="AB259" s="151"/>
      <c r="AC259" s="151"/>
      <c r="AD259" s="151"/>
      <c r="AE259" s="151"/>
      <c r="AF259" s="151"/>
      <c r="AG259" s="151" t="s">
        <v>162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185" t="s">
        <v>393</v>
      </c>
      <c r="D260" s="164"/>
      <c r="E260" s="165">
        <v>1</v>
      </c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1"/>
      <c r="AA260" s="151"/>
      <c r="AB260" s="151"/>
      <c r="AC260" s="151"/>
      <c r="AD260" s="151"/>
      <c r="AE260" s="151"/>
      <c r="AF260" s="151"/>
      <c r="AG260" s="151" t="s">
        <v>153</v>
      </c>
      <c r="AH260" s="151">
        <v>5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2" x14ac:dyDescent="0.2">
      <c r="A261" s="158"/>
      <c r="B261" s="159"/>
      <c r="C261" s="246"/>
      <c r="D261" s="247"/>
      <c r="E261" s="247"/>
      <c r="F261" s="247"/>
      <c r="G261" s="247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1"/>
      <c r="AA261" s="151"/>
      <c r="AB261" s="151"/>
      <c r="AC261" s="151"/>
      <c r="AD261" s="151"/>
      <c r="AE261" s="151"/>
      <c r="AF261" s="151"/>
      <c r="AG261" s="151" t="s">
        <v>156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74">
        <v>69</v>
      </c>
      <c r="B262" s="175" t="s">
        <v>394</v>
      </c>
      <c r="C262" s="184" t="s">
        <v>395</v>
      </c>
      <c r="D262" s="176" t="s">
        <v>159</v>
      </c>
      <c r="E262" s="177">
        <v>1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7">
        <v>1.2999999999999999E-4</v>
      </c>
      <c r="O262" s="177">
        <f>ROUND(E262*N262,2)</f>
        <v>0</v>
      </c>
      <c r="P262" s="177">
        <v>0</v>
      </c>
      <c r="Q262" s="177">
        <f>ROUND(E262*P262,2)</f>
        <v>0</v>
      </c>
      <c r="R262" s="179" t="s">
        <v>387</v>
      </c>
      <c r="S262" s="179" t="s">
        <v>148</v>
      </c>
      <c r="T262" s="180" t="s">
        <v>148</v>
      </c>
      <c r="U262" s="162">
        <v>0.35</v>
      </c>
      <c r="V262" s="162">
        <f>ROUND(E262*U262,2)</f>
        <v>0.35</v>
      </c>
      <c r="W262" s="162"/>
      <c r="X262" s="162" t="s">
        <v>161</v>
      </c>
      <c r="Y262" s="162" t="s">
        <v>150</v>
      </c>
      <c r="Z262" s="151"/>
      <c r="AA262" s="151"/>
      <c r="AB262" s="151"/>
      <c r="AC262" s="151"/>
      <c r="AD262" s="151"/>
      <c r="AE262" s="151"/>
      <c r="AF262" s="151"/>
      <c r="AG262" s="151" t="s">
        <v>162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185" t="s">
        <v>396</v>
      </c>
      <c r="D263" s="164"/>
      <c r="E263" s="165">
        <v>1</v>
      </c>
      <c r="F263" s="162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1"/>
      <c r="AA263" s="151"/>
      <c r="AB263" s="151"/>
      <c r="AC263" s="151"/>
      <c r="AD263" s="151"/>
      <c r="AE263" s="151"/>
      <c r="AF263" s="151"/>
      <c r="AG263" s="151" t="s">
        <v>153</v>
      </c>
      <c r="AH263" s="151">
        <v>5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">
      <c r="A264" s="158"/>
      <c r="B264" s="159"/>
      <c r="C264" s="246"/>
      <c r="D264" s="247"/>
      <c r="E264" s="247"/>
      <c r="F264" s="247"/>
      <c r="G264" s="247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1"/>
      <c r="AA264" s="151"/>
      <c r="AB264" s="151"/>
      <c r="AC264" s="151"/>
      <c r="AD264" s="151"/>
      <c r="AE264" s="151"/>
      <c r="AF264" s="151"/>
      <c r="AG264" s="151" t="s">
        <v>156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15.75" customHeight="1" outlineLevel="1" x14ac:dyDescent="0.2">
      <c r="A265" s="174">
        <v>70</v>
      </c>
      <c r="B265" s="175" t="s">
        <v>397</v>
      </c>
      <c r="C265" s="184" t="s">
        <v>398</v>
      </c>
      <c r="D265" s="176" t="s">
        <v>358</v>
      </c>
      <c r="E265" s="177">
        <v>1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0</v>
      </c>
      <c r="N265" s="177">
        <v>0</v>
      </c>
      <c r="O265" s="177">
        <f>ROUND(E265*N265,2)</f>
        <v>0</v>
      </c>
      <c r="P265" s="177">
        <v>0</v>
      </c>
      <c r="Q265" s="177">
        <f>ROUND(E265*P265,2)</f>
        <v>0</v>
      </c>
      <c r="R265" s="179" t="s">
        <v>387</v>
      </c>
      <c r="S265" s="179" t="s">
        <v>148</v>
      </c>
      <c r="T265" s="180" t="s">
        <v>148</v>
      </c>
      <c r="U265" s="162">
        <v>0.05</v>
      </c>
      <c r="V265" s="162">
        <f>ROUND(E265*U265,2)</f>
        <v>0.05</v>
      </c>
      <c r="W265" s="162"/>
      <c r="X265" s="162" t="s">
        <v>161</v>
      </c>
      <c r="Y265" s="162" t="s">
        <v>150</v>
      </c>
      <c r="Z265" s="151"/>
      <c r="AA265" s="151"/>
      <c r="AB265" s="151"/>
      <c r="AC265" s="151"/>
      <c r="AD265" s="151"/>
      <c r="AE265" s="151"/>
      <c r="AF265" s="151"/>
      <c r="AG265" s="151" t="s">
        <v>162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2" x14ac:dyDescent="0.2">
      <c r="A266" s="158"/>
      <c r="B266" s="159"/>
      <c r="C266" s="246"/>
      <c r="D266" s="247"/>
      <c r="E266" s="247"/>
      <c r="F266" s="247"/>
      <c r="G266" s="247"/>
      <c r="H266" s="162"/>
      <c r="I266" s="162"/>
      <c r="J266" s="162"/>
      <c r="K266" s="162"/>
      <c r="L266" s="162"/>
      <c r="M266" s="162"/>
      <c r="N266" s="161"/>
      <c r="O266" s="161"/>
      <c r="P266" s="161"/>
      <c r="Q266" s="161"/>
      <c r="R266" s="162"/>
      <c r="S266" s="162"/>
      <c r="T266" s="162"/>
      <c r="U266" s="162"/>
      <c r="V266" s="162"/>
      <c r="W266" s="162"/>
      <c r="X266" s="162"/>
      <c r="Y266" s="162"/>
      <c r="Z266" s="151"/>
      <c r="AA266" s="151"/>
      <c r="AB266" s="151"/>
      <c r="AC266" s="151"/>
      <c r="AD266" s="151"/>
      <c r="AE266" s="151"/>
      <c r="AF266" s="151"/>
      <c r="AG266" s="151" t="s">
        <v>156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74">
        <v>71</v>
      </c>
      <c r="B267" s="175" t="s">
        <v>399</v>
      </c>
      <c r="C267" s="184" t="s">
        <v>400</v>
      </c>
      <c r="D267" s="176" t="s">
        <v>273</v>
      </c>
      <c r="E267" s="177">
        <v>2.3000000000000001E-4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9" t="s">
        <v>387</v>
      </c>
      <c r="S267" s="179" t="s">
        <v>148</v>
      </c>
      <c r="T267" s="180" t="s">
        <v>148</v>
      </c>
      <c r="U267" s="162">
        <v>3.0750000000000002</v>
      </c>
      <c r="V267" s="162">
        <f>ROUND(E267*U267,2)</f>
        <v>0</v>
      </c>
      <c r="W267" s="162"/>
      <c r="X267" s="162" t="s">
        <v>274</v>
      </c>
      <c r="Y267" s="162" t="s">
        <v>150</v>
      </c>
      <c r="Z267" s="151"/>
      <c r="AA267" s="151"/>
      <c r="AB267" s="151"/>
      <c r="AC267" s="151"/>
      <c r="AD267" s="151"/>
      <c r="AE267" s="151"/>
      <c r="AF267" s="151"/>
      <c r="AG267" s="151" t="s">
        <v>275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252"/>
      <c r="D268" s="253"/>
      <c r="E268" s="253"/>
      <c r="F268" s="253"/>
      <c r="G268" s="253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1"/>
      <c r="AA268" s="151"/>
      <c r="AB268" s="151"/>
      <c r="AC268" s="151"/>
      <c r="AD268" s="151"/>
      <c r="AE268" s="151"/>
      <c r="AF268" s="151"/>
      <c r="AG268" s="151" t="s">
        <v>156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x14ac:dyDescent="0.2">
      <c r="A269" s="167" t="s">
        <v>142</v>
      </c>
      <c r="B269" s="168" t="s">
        <v>90</v>
      </c>
      <c r="C269" s="183" t="s">
        <v>91</v>
      </c>
      <c r="D269" s="169"/>
      <c r="E269" s="170"/>
      <c r="F269" s="171"/>
      <c r="G269" s="171">
        <f>SUMIF(AG270:AG350,"&lt;&gt;NOR",G270:G350)</f>
        <v>0</v>
      </c>
      <c r="H269" s="171"/>
      <c r="I269" s="171">
        <f>SUM(I270:I350)</f>
        <v>0</v>
      </c>
      <c r="J269" s="171"/>
      <c r="K269" s="171">
        <f>SUM(K270:K350)</f>
        <v>0</v>
      </c>
      <c r="L269" s="171"/>
      <c r="M269" s="171">
        <f>SUM(M270:M350)</f>
        <v>0</v>
      </c>
      <c r="N269" s="170"/>
      <c r="O269" s="170">
        <f>SUM(O270:O350)</f>
        <v>0.33</v>
      </c>
      <c r="P269" s="170"/>
      <c r="Q269" s="170">
        <f>SUM(Q270:Q350)</f>
        <v>0.46</v>
      </c>
      <c r="R269" s="171"/>
      <c r="S269" s="171"/>
      <c r="T269" s="172"/>
      <c r="U269" s="166"/>
      <c r="V269" s="166">
        <f>SUM(V270:V350)</f>
        <v>31.4</v>
      </c>
      <c r="W269" s="166"/>
      <c r="X269" s="166"/>
      <c r="Y269" s="166"/>
      <c r="AG269" t="s">
        <v>143</v>
      </c>
    </row>
    <row r="270" spans="1:60" ht="22.5" outlineLevel="1" x14ac:dyDescent="0.2">
      <c r="A270" s="174">
        <v>72</v>
      </c>
      <c r="B270" s="175" t="s">
        <v>401</v>
      </c>
      <c r="C270" s="184" t="s">
        <v>402</v>
      </c>
      <c r="D270" s="176" t="s">
        <v>159</v>
      </c>
      <c r="E270" s="177">
        <v>2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7">
        <v>0</v>
      </c>
      <c r="O270" s="177">
        <f>ROUND(E270*N270,2)</f>
        <v>0</v>
      </c>
      <c r="P270" s="177">
        <v>0</v>
      </c>
      <c r="Q270" s="177">
        <f>ROUND(E270*P270,2)</f>
        <v>0</v>
      </c>
      <c r="R270" s="179" t="s">
        <v>403</v>
      </c>
      <c r="S270" s="179" t="s">
        <v>148</v>
      </c>
      <c r="T270" s="180" t="s">
        <v>148</v>
      </c>
      <c r="U270" s="162">
        <v>1.5</v>
      </c>
      <c r="V270" s="162">
        <f>ROUND(E270*U270,2)</f>
        <v>3</v>
      </c>
      <c r="W270" s="162"/>
      <c r="X270" s="162" t="s">
        <v>161</v>
      </c>
      <c r="Y270" s="162" t="s">
        <v>150</v>
      </c>
      <c r="Z270" s="151"/>
      <c r="AA270" s="151"/>
      <c r="AB270" s="151"/>
      <c r="AC270" s="151"/>
      <c r="AD270" s="151"/>
      <c r="AE270" s="151"/>
      <c r="AF270" s="151"/>
      <c r="AG270" s="151" t="s">
        <v>162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185" t="s">
        <v>404</v>
      </c>
      <c r="D271" s="164"/>
      <c r="E271" s="165">
        <v>2</v>
      </c>
      <c r="F271" s="162"/>
      <c r="G271" s="162"/>
      <c r="H271" s="162"/>
      <c r="I271" s="162"/>
      <c r="J271" s="162"/>
      <c r="K271" s="162"/>
      <c r="L271" s="162"/>
      <c r="M271" s="162"/>
      <c r="N271" s="161"/>
      <c r="O271" s="161"/>
      <c r="P271" s="161"/>
      <c r="Q271" s="161"/>
      <c r="R271" s="162"/>
      <c r="S271" s="162"/>
      <c r="T271" s="162"/>
      <c r="U271" s="162"/>
      <c r="V271" s="162"/>
      <c r="W271" s="162"/>
      <c r="X271" s="162"/>
      <c r="Y271" s="162"/>
      <c r="Z271" s="151"/>
      <c r="AA271" s="151"/>
      <c r="AB271" s="151"/>
      <c r="AC271" s="151"/>
      <c r="AD271" s="151"/>
      <c r="AE271" s="151"/>
      <c r="AF271" s="151"/>
      <c r="AG271" s="151" t="s">
        <v>153</v>
      </c>
      <c r="AH271" s="151">
        <v>5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246"/>
      <c r="D272" s="247"/>
      <c r="E272" s="247"/>
      <c r="F272" s="247"/>
      <c r="G272" s="247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62"/>
      <c r="Z272" s="151"/>
      <c r="AA272" s="151"/>
      <c r="AB272" s="151"/>
      <c r="AC272" s="151"/>
      <c r="AD272" s="151"/>
      <c r="AE272" s="151"/>
      <c r="AF272" s="151"/>
      <c r="AG272" s="151" t="s">
        <v>156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74">
        <v>73</v>
      </c>
      <c r="B273" s="175" t="s">
        <v>405</v>
      </c>
      <c r="C273" s="184" t="s">
        <v>406</v>
      </c>
      <c r="D273" s="176" t="s">
        <v>159</v>
      </c>
      <c r="E273" s="177">
        <v>10</v>
      </c>
      <c r="F273" s="178"/>
      <c r="G273" s="179">
        <f>ROUND(E273*F273,2)</f>
        <v>0</v>
      </c>
      <c r="H273" s="178"/>
      <c r="I273" s="179">
        <f>ROUND(E273*H273,2)</f>
        <v>0</v>
      </c>
      <c r="J273" s="178"/>
      <c r="K273" s="179">
        <f>ROUND(E273*J273,2)</f>
        <v>0</v>
      </c>
      <c r="L273" s="179">
        <v>21</v>
      </c>
      <c r="M273" s="179">
        <f>G273*(1+L273/100)</f>
        <v>0</v>
      </c>
      <c r="N273" s="177">
        <v>0</v>
      </c>
      <c r="O273" s="177">
        <f>ROUND(E273*N273,2)</f>
        <v>0</v>
      </c>
      <c r="P273" s="177">
        <v>1.8E-3</v>
      </c>
      <c r="Q273" s="177">
        <f>ROUND(E273*P273,2)</f>
        <v>0.02</v>
      </c>
      <c r="R273" s="179" t="s">
        <v>403</v>
      </c>
      <c r="S273" s="179" t="s">
        <v>148</v>
      </c>
      <c r="T273" s="180" t="s">
        <v>148</v>
      </c>
      <c r="U273" s="162">
        <v>0.11</v>
      </c>
      <c r="V273" s="162">
        <f>ROUND(E273*U273,2)</f>
        <v>1.1000000000000001</v>
      </c>
      <c r="W273" s="162"/>
      <c r="X273" s="162" t="s">
        <v>161</v>
      </c>
      <c r="Y273" s="162" t="s">
        <v>150</v>
      </c>
      <c r="Z273" s="151"/>
      <c r="AA273" s="151"/>
      <c r="AB273" s="151"/>
      <c r="AC273" s="151"/>
      <c r="AD273" s="151"/>
      <c r="AE273" s="151"/>
      <c r="AF273" s="151"/>
      <c r="AG273" s="151" t="s">
        <v>162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185" t="s">
        <v>407</v>
      </c>
      <c r="D274" s="164"/>
      <c r="E274" s="165">
        <v>9</v>
      </c>
      <c r="F274" s="162"/>
      <c r="G274" s="162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62"/>
      <c r="Z274" s="151"/>
      <c r="AA274" s="151"/>
      <c r="AB274" s="151"/>
      <c r="AC274" s="151"/>
      <c r="AD274" s="151"/>
      <c r="AE274" s="151"/>
      <c r="AF274" s="151"/>
      <c r="AG274" s="151" t="s">
        <v>153</v>
      </c>
      <c r="AH274" s="151">
        <v>5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85" t="s">
        <v>249</v>
      </c>
      <c r="D275" s="164"/>
      <c r="E275" s="165">
        <v>1</v>
      </c>
      <c r="F275" s="162"/>
      <c r="G275" s="162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62"/>
      <c r="Z275" s="151"/>
      <c r="AA275" s="151"/>
      <c r="AB275" s="151"/>
      <c r="AC275" s="151"/>
      <c r="AD275" s="151"/>
      <c r="AE275" s="151"/>
      <c r="AF275" s="151"/>
      <c r="AG275" s="151" t="s">
        <v>153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">
      <c r="A276" s="158"/>
      <c r="B276" s="159"/>
      <c r="C276" s="246"/>
      <c r="D276" s="247"/>
      <c r="E276" s="247"/>
      <c r="F276" s="247"/>
      <c r="G276" s="247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1"/>
      <c r="AA276" s="151"/>
      <c r="AB276" s="151"/>
      <c r="AC276" s="151"/>
      <c r="AD276" s="151"/>
      <c r="AE276" s="151"/>
      <c r="AF276" s="151"/>
      <c r="AG276" s="151" t="s">
        <v>156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74">
        <v>74</v>
      </c>
      <c r="B277" s="175" t="s">
        <v>408</v>
      </c>
      <c r="C277" s="184" t="s">
        <v>409</v>
      </c>
      <c r="D277" s="176" t="s">
        <v>159</v>
      </c>
      <c r="E277" s="177">
        <v>9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21</v>
      </c>
      <c r="M277" s="179">
        <f>G277*(1+L277/100)</f>
        <v>0</v>
      </c>
      <c r="N277" s="177">
        <v>0</v>
      </c>
      <c r="O277" s="177">
        <f>ROUND(E277*N277,2)</f>
        <v>0</v>
      </c>
      <c r="P277" s="177">
        <v>0</v>
      </c>
      <c r="Q277" s="177">
        <f>ROUND(E277*P277,2)</f>
        <v>0</v>
      </c>
      <c r="R277" s="179" t="s">
        <v>403</v>
      </c>
      <c r="S277" s="179" t="s">
        <v>148</v>
      </c>
      <c r="T277" s="180" t="s">
        <v>148</v>
      </c>
      <c r="U277" s="162">
        <v>0.05</v>
      </c>
      <c r="V277" s="162">
        <f>ROUND(E277*U277,2)</f>
        <v>0.45</v>
      </c>
      <c r="W277" s="162"/>
      <c r="X277" s="162" t="s">
        <v>161</v>
      </c>
      <c r="Y277" s="162" t="s">
        <v>150</v>
      </c>
      <c r="Z277" s="151"/>
      <c r="AA277" s="151"/>
      <c r="AB277" s="151"/>
      <c r="AC277" s="151"/>
      <c r="AD277" s="151"/>
      <c r="AE277" s="151"/>
      <c r="AF277" s="151"/>
      <c r="AG277" s="151" t="s">
        <v>162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">
      <c r="A278" s="158"/>
      <c r="B278" s="159"/>
      <c r="C278" s="185" t="s">
        <v>242</v>
      </c>
      <c r="D278" s="164"/>
      <c r="E278" s="165">
        <v>2</v>
      </c>
      <c r="F278" s="162"/>
      <c r="G278" s="162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62"/>
      <c r="Z278" s="151"/>
      <c r="AA278" s="151"/>
      <c r="AB278" s="151"/>
      <c r="AC278" s="151"/>
      <c r="AD278" s="151"/>
      <c r="AE278" s="151"/>
      <c r="AF278" s="151"/>
      <c r="AG278" s="151" t="s">
        <v>153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85" t="s">
        <v>243</v>
      </c>
      <c r="D279" s="164"/>
      <c r="E279" s="165">
        <v>1</v>
      </c>
      <c r="F279" s="162"/>
      <c r="G279" s="162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1"/>
      <c r="AA279" s="151"/>
      <c r="AB279" s="151"/>
      <c r="AC279" s="151"/>
      <c r="AD279" s="151"/>
      <c r="AE279" s="151"/>
      <c r="AF279" s="151"/>
      <c r="AG279" s="151" t="s">
        <v>153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85" t="s">
        <v>244</v>
      </c>
      <c r="D280" s="164"/>
      <c r="E280" s="165">
        <v>1</v>
      </c>
      <c r="F280" s="162"/>
      <c r="G280" s="162"/>
      <c r="H280" s="162"/>
      <c r="I280" s="162"/>
      <c r="J280" s="162"/>
      <c r="K280" s="162"/>
      <c r="L280" s="162"/>
      <c r="M280" s="162"/>
      <c r="N280" s="161"/>
      <c r="O280" s="161"/>
      <c r="P280" s="161"/>
      <c r="Q280" s="161"/>
      <c r="R280" s="162"/>
      <c r="S280" s="162"/>
      <c r="T280" s="162"/>
      <c r="U280" s="162"/>
      <c r="V280" s="162"/>
      <c r="W280" s="162"/>
      <c r="X280" s="162"/>
      <c r="Y280" s="162"/>
      <c r="Z280" s="151"/>
      <c r="AA280" s="151"/>
      <c r="AB280" s="151"/>
      <c r="AC280" s="151"/>
      <c r="AD280" s="151"/>
      <c r="AE280" s="151"/>
      <c r="AF280" s="151"/>
      <c r="AG280" s="151" t="s">
        <v>153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85" t="s">
        <v>245</v>
      </c>
      <c r="D281" s="164"/>
      <c r="E281" s="165">
        <v>1</v>
      </c>
      <c r="F281" s="162"/>
      <c r="G281" s="162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1"/>
      <c r="AA281" s="151"/>
      <c r="AB281" s="151"/>
      <c r="AC281" s="151"/>
      <c r="AD281" s="151"/>
      <c r="AE281" s="151"/>
      <c r="AF281" s="151"/>
      <c r="AG281" s="151" t="s">
        <v>153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85" t="s">
        <v>246</v>
      </c>
      <c r="D282" s="164"/>
      <c r="E282" s="165">
        <v>1</v>
      </c>
      <c r="F282" s="162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1"/>
      <c r="AA282" s="151"/>
      <c r="AB282" s="151"/>
      <c r="AC282" s="151"/>
      <c r="AD282" s="151"/>
      <c r="AE282" s="151"/>
      <c r="AF282" s="151"/>
      <c r="AG282" s="151" t="s">
        <v>153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85" t="s">
        <v>247</v>
      </c>
      <c r="D283" s="164"/>
      <c r="E283" s="165">
        <v>1</v>
      </c>
      <c r="F283" s="162"/>
      <c r="G283" s="162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62"/>
      <c r="Z283" s="151"/>
      <c r="AA283" s="151"/>
      <c r="AB283" s="151"/>
      <c r="AC283" s="151"/>
      <c r="AD283" s="151"/>
      <c r="AE283" s="151"/>
      <c r="AF283" s="151"/>
      <c r="AG283" s="151" t="s">
        <v>153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85" t="s">
        <v>248</v>
      </c>
      <c r="D284" s="164"/>
      <c r="E284" s="165">
        <v>1</v>
      </c>
      <c r="F284" s="162"/>
      <c r="G284" s="162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62"/>
      <c r="Z284" s="151"/>
      <c r="AA284" s="151"/>
      <c r="AB284" s="151"/>
      <c r="AC284" s="151"/>
      <c r="AD284" s="151"/>
      <c r="AE284" s="151"/>
      <c r="AF284" s="151"/>
      <c r="AG284" s="151" t="s">
        <v>153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85" t="s">
        <v>249</v>
      </c>
      <c r="D285" s="164"/>
      <c r="E285" s="165">
        <v>1</v>
      </c>
      <c r="F285" s="162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62"/>
      <c r="Z285" s="151"/>
      <c r="AA285" s="151"/>
      <c r="AB285" s="151"/>
      <c r="AC285" s="151"/>
      <c r="AD285" s="151"/>
      <c r="AE285" s="151"/>
      <c r="AF285" s="151"/>
      <c r="AG285" s="151" t="s">
        <v>153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2" x14ac:dyDescent="0.2">
      <c r="A286" s="158"/>
      <c r="B286" s="159"/>
      <c r="C286" s="246"/>
      <c r="D286" s="247"/>
      <c r="E286" s="247"/>
      <c r="F286" s="247"/>
      <c r="G286" s="247"/>
      <c r="H286" s="162"/>
      <c r="I286" s="162"/>
      <c r="J286" s="162"/>
      <c r="K286" s="162"/>
      <c r="L286" s="162"/>
      <c r="M286" s="162"/>
      <c r="N286" s="161"/>
      <c r="O286" s="161"/>
      <c r="P286" s="161"/>
      <c r="Q286" s="161"/>
      <c r="R286" s="162"/>
      <c r="S286" s="162"/>
      <c r="T286" s="162"/>
      <c r="U286" s="162"/>
      <c r="V286" s="162"/>
      <c r="W286" s="162"/>
      <c r="X286" s="162"/>
      <c r="Y286" s="162"/>
      <c r="Z286" s="151"/>
      <c r="AA286" s="151"/>
      <c r="AB286" s="151"/>
      <c r="AC286" s="151"/>
      <c r="AD286" s="151"/>
      <c r="AE286" s="151"/>
      <c r="AF286" s="151"/>
      <c r="AG286" s="151" t="s">
        <v>156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74">
        <v>75</v>
      </c>
      <c r="B287" s="175" t="s">
        <v>410</v>
      </c>
      <c r="C287" s="184" t="s">
        <v>411</v>
      </c>
      <c r="D287" s="176" t="s">
        <v>159</v>
      </c>
      <c r="E287" s="177">
        <v>11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 t="s">
        <v>403</v>
      </c>
      <c r="S287" s="179" t="s">
        <v>148</v>
      </c>
      <c r="T287" s="180" t="s">
        <v>148</v>
      </c>
      <c r="U287" s="162">
        <v>0.78</v>
      </c>
      <c r="V287" s="162">
        <f>ROUND(E287*U287,2)</f>
        <v>8.58</v>
      </c>
      <c r="W287" s="162"/>
      <c r="X287" s="162" t="s">
        <v>161</v>
      </c>
      <c r="Y287" s="162" t="s">
        <v>150</v>
      </c>
      <c r="Z287" s="151"/>
      <c r="AA287" s="151"/>
      <c r="AB287" s="151"/>
      <c r="AC287" s="151"/>
      <c r="AD287" s="151"/>
      <c r="AE287" s="151"/>
      <c r="AF287" s="151"/>
      <c r="AG287" s="151" t="s">
        <v>162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85" t="s">
        <v>412</v>
      </c>
      <c r="D288" s="164"/>
      <c r="E288" s="165">
        <v>8</v>
      </c>
      <c r="F288" s="162"/>
      <c r="G288" s="162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62"/>
      <c r="Z288" s="151"/>
      <c r="AA288" s="151"/>
      <c r="AB288" s="151"/>
      <c r="AC288" s="151"/>
      <c r="AD288" s="151"/>
      <c r="AE288" s="151"/>
      <c r="AF288" s="151"/>
      <c r="AG288" s="151" t="s">
        <v>153</v>
      </c>
      <c r="AH288" s="151">
        <v>5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85" t="s">
        <v>413</v>
      </c>
      <c r="D289" s="164"/>
      <c r="E289" s="165">
        <v>2</v>
      </c>
      <c r="F289" s="162"/>
      <c r="G289" s="162"/>
      <c r="H289" s="162"/>
      <c r="I289" s="162"/>
      <c r="J289" s="162"/>
      <c r="K289" s="162"/>
      <c r="L289" s="162"/>
      <c r="M289" s="162"/>
      <c r="N289" s="161"/>
      <c r="O289" s="161"/>
      <c r="P289" s="161"/>
      <c r="Q289" s="161"/>
      <c r="R289" s="162"/>
      <c r="S289" s="162"/>
      <c r="T289" s="162"/>
      <c r="U289" s="162"/>
      <c r="V289" s="162"/>
      <c r="W289" s="162"/>
      <c r="X289" s="162"/>
      <c r="Y289" s="162"/>
      <c r="Z289" s="151"/>
      <c r="AA289" s="151"/>
      <c r="AB289" s="151"/>
      <c r="AC289" s="151"/>
      <c r="AD289" s="151"/>
      <c r="AE289" s="151"/>
      <c r="AF289" s="151"/>
      <c r="AG289" s="151" t="s">
        <v>153</v>
      </c>
      <c r="AH289" s="151">
        <v>5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85" t="s">
        <v>414</v>
      </c>
      <c r="D290" s="164"/>
      <c r="E290" s="165">
        <v>1</v>
      </c>
      <c r="F290" s="162"/>
      <c r="G290" s="162"/>
      <c r="H290" s="162"/>
      <c r="I290" s="162"/>
      <c r="J290" s="162"/>
      <c r="K290" s="162"/>
      <c r="L290" s="162"/>
      <c r="M290" s="162"/>
      <c r="N290" s="161"/>
      <c r="O290" s="161"/>
      <c r="P290" s="161"/>
      <c r="Q290" s="161"/>
      <c r="R290" s="162"/>
      <c r="S290" s="162"/>
      <c r="T290" s="162"/>
      <c r="U290" s="162"/>
      <c r="V290" s="162"/>
      <c r="W290" s="162"/>
      <c r="X290" s="162"/>
      <c r="Y290" s="162"/>
      <c r="Z290" s="151"/>
      <c r="AA290" s="151"/>
      <c r="AB290" s="151"/>
      <c r="AC290" s="151"/>
      <c r="AD290" s="151"/>
      <c r="AE290" s="151"/>
      <c r="AF290" s="151"/>
      <c r="AG290" s="151" t="s">
        <v>153</v>
      </c>
      <c r="AH290" s="151">
        <v>5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2" x14ac:dyDescent="0.2">
      <c r="A291" s="158"/>
      <c r="B291" s="159"/>
      <c r="C291" s="246"/>
      <c r="D291" s="247"/>
      <c r="E291" s="247"/>
      <c r="F291" s="247"/>
      <c r="G291" s="247"/>
      <c r="H291" s="162"/>
      <c r="I291" s="162"/>
      <c r="J291" s="162"/>
      <c r="K291" s="162"/>
      <c r="L291" s="162"/>
      <c r="M291" s="162"/>
      <c r="N291" s="161"/>
      <c r="O291" s="161"/>
      <c r="P291" s="161"/>
      <c r="Q291" s="161"/>
      <c r="R291" s="162"/>
      <c r="S291" s="162"/>
      <c r="T291" s="162"/>
      <c r="U291" s="162"/>
      <c r="V291" s="162"/>
      <c r="W291" s="162"/>
      <c r="X291" s="162"/>
      <c r="Y291" s="162"/>
      <c r="Z291" s="151"/>
      <c r="AA291" s="151"/>
      <c r="AB291" s="151"/>
      <c r="AC291" s="151"/>
      <c r="AD291" s="151"/>
      <c r="AE291" s="151"/>
      <c r="AF291" s="151"/>
      <c r="AG291" s="151" t="s">
        <v>156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74">
        <v>76</v>
      </c>
      <c r="B292" s="175" t="s">
        <v>415</v>
      </c>
      <c r="C292" s="184" t="s">
        <v>416</v>
      </c>
      <c r="D292" s="176" t="s">
        <v>159</v>
      </c>
      <c r="E292" s="177">
        <v>1</v>
      </c>
      <c r="F292" s="178"/>
      <c r="G292" s="179">
        <f>ROUND(E292*F292,2)</f>
        <v>0</v>
      </c>
      <c r="H292" s="178"/>
      <c r="I292" s="179">
        <f>ROUND(E292*H292,2)</f>
        <v>0</v>
      </c>
      <c r="J292" s="178"/>
      <c r="K292" s="179">
        <f>ROUND(E292*J292,2)</f>
        <v>0</v>
      </c>
      <c r="L292" s="179">
        <v>21</v>
      </c>
      <c r="M292" s="179">
        <f>G292*(1+L292/100)</f>
        <v>0</v>
      </c>
      <c r="N292" s="177">
        <v>2.0000000000000002E-5</v>
      </c>
      <c r="O292" s="177">
        <f>ROUND(E292*N292,2)</f>
        <v>0</v>
      </c>
      <c r="P292" s="177">
        <v>0</v>
      </c>
      <c r="Q292" s="177">
        <f>ROUND(E292*P292,2)</f>
        <v>0</v>
      </c>
      <c r="R292" s="179" t="s">
        <v>403</v>
      </c>
      <c r="S292" s="179" t="s">
        <v>148</v>
      </c>
      <c r="T292" s="180" t="s">
        <v>148</v>
      </c>
      <c r="U292" s="162">
        <v>0.37</v>
      </c>
      <c r="V292" s="162">
        <f>ROUND(E292*U292,2)</f>
        <v>0.37</v>
      </c>
      <c r="W292" s="162"/>
      <c r="X292" s="162" t="s">
        <v>161</v>
      </c>
      <c r="Y292" s="162" t="s">
        <v>150</v>
      </c>
      <c r="Z292" s="151"/>
      <c r="AA292" s="151"/>
      <c r="AB292" s="151"/>
      <c r="AC292" s="151"/>
      <c r="AD292" s="151"/>
      <c r="AE292" s="151"/>
      <c r="AF292" s="151"/>
      <c r="AG292" s="151" t="s">
        <v>162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185" t="s">
        <v>417</v>
      </c>
      <c r="D293" s="164"/>
      <c r="E293" s="165">
        <v>1</v>
      </c>
      <c r="F293" s="162"/>
      <c r="G293" s="162"/>
      <c r="H293" s="162"/>
      <c r="I293" s="162"/>
      <c r="J293" s="162"/>
      <c r="K293" s="162"/>
      <c r="L293" s="162"/>
      <c r="M293" s="162"/>
      <c r="N293" s="161"/>
      <c r="O293" s="161"/>
      <c r="P293" s="161"/>
      <c r="Q293" s="161"/>
      <c r="R293" s="162"/>
      <c r="S293" s="162"/>
      <c r="T293" s="162"/>
      <c r="U293" s="162"/>
      <c r="V293" s="162"/>
      <c r="W293" s="162"/>
      <c r="X293" s="162"/>
      <c r="Y293" s="162"/>
      <c r="Z293" s="151"/>
      <c r="AA293" s="151"/>
      <c r="AB293" s="151"/>
      <c r="AC293" s="151"/>
      <c r="AD293" s="151"/>
      <c r="AE293" s="151"/>
      <c r="AF293" s="151"/>
      <c r="AG293" s="151" t="s">
        <v>153</v>
      </c>
      <c r="AH293" s="151">
        <v>5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246"/>
      <c r="D294" s="247"/>
      <c r="E294" s="247"/>
      <c r="F294" s="247"/>
      <c r="G294" s="247"/>
      <c r="H294" s="162"/>
      <c r="I294" s="162"/>
      <c r="J294" s="162"/>
      <c r="K294" s="162"/>
      <c r="L294" s="162"/>
      <c r="M294" s="162"/>
      <c r="N294" s="161"/>
      <c r="O294" s="161"/>
      <c r="P294" s="161"/>
      <c r="Q294" s="161"/>
      <c r="R294" s="162"/>
      <c r="S294" s="162"/>
      <c r="T294" s="162"/>
      <c r="U294" s="162"/>
      <c r="V294" s="162"/>
      <c r="W294" s="162"/>
      <c r="X294" s="162"/>
      <c r="Y294" s="162"/>
      <c r="Z294" s="151"/>
      <c r="AA294" s="151"/>
      <c r="AB294" s="151"/>
      <c r="AC294" s="151"/>
      <c r="AD294" s="151"/>
      <c r="AE294" s="151"/>
      <c r="AF294" s="151"/>
      <c r="AG294" s="151" t="s">
        <v>156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 x14ac:dyDescent="0.2">
      <c r="A295" s="174">
        <v>77</v>
      </c>
      <c r="B295" s="175" t="s">
        <v>418</v>
      </c>
      <c r="C295" s="184" t="s">
        <v>419</v>
      </c>
      <c r="D295" s="176" t="s">
        <v>159</v>
      </c>
      <c r="E295" s="177">
        <v>5</v>
      </c>
      <c r="F295" s="178"/>
      <c r="G295" s="179">
        <f>ROUND(E295*F295,2)</f>
        <v>0</v>
      </c>
      <c r="H295" s="178"/>
      <c r="I295" s="179">
        <f>ROUND(E295*H295,2)</f>
        <v>0</v>
      </c>
      <c r="J295" s="178"/>
      <c r="K295" s="179">
        <f>ROUND(E295*J295,2)</f>
        <v>0</v>
      </c>
      <c r="L295" s="179">
        <v>21</v>
      </c>
      <c r="M295" s="179">
        <f>G295*(1+L295/100)</f>
        <v>0</v>
      </c>
      <c r="N295" s="177">
        <v>0</v>
      </c>
      <c r="O295" s="177">
        <f>ROUND(E295*N295,2)</f>
        <v>0</v>
      </c>
      <c r="P295" s="177">
        <v>0</v>
      </c>
      <c r="Q295" s="177">
        <f>ROUND(E295*P295,2)</f>
        <v>0</v>
      </c>
      <c r="R295" s="179" t="s">
        <v>403</v>
      </c>
      <c r="S295" s="179" t="s">
        <v>148</v>
      </c>
      <c r="T295" s="180" t="s">
        <v>148</v>
      </c>
      <c r="U295" s="162">
        <v>0.38</v>
      </c>
      <c r="V295" s="162">
        <f>ROUND(E295*U295,2)</f>
        <v>1.9</v>
      </c>
      <c r="W295" s="162"/>
      <c r="X295" s="162" t="s">
        <v>161</v>
      </c>
      <c r="Y295" s="162" t="s">
        <v>150</v>
      </c>
      <c r="Z295" s="151"/>
      <c r="AA295" s="151"/>
      <c r="AB295" s="151"/>
      <c r="AC295" s="151"/>
      <c r="AD295" s="151"/>
      <c r="AE295" s="151"/>
      <c r="AF295" s="151"/>
      <c r="AG295" s="151" t="s">
        <v>162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2" x14ac:dyDescent="0.2">
      <c r="A296" s="158"/>
      <c r="B296" s="159"/>
      <c r="C296" s="185" t="s">
        <v>420</v>
      </c>
      <c r="D296" s="164"/>
      <c r="E296" s="165">
        <v>1</v>
      </c>
      <c r="F296" s="162"/>
      <c r="G296" s="162"/>
      <c r="H296" s="162"/>
      <c r="I296" s="162"/>
      <c r="J296" s="162"/>
      <c r="K296" s="162"/>
      <c r="L296" s="162"/>
      <c r="M296" s="162"/>
      <c r="N296" s="161"/>
      <c r="O296" s="161"/>
      <c r="P296" s="161"/>
      <c r="Q296" s="161"/>
      <c r="R296" s="162"/>
      <c r="S296" s="162"/>
      <c r="T296" s="162"/>
      <c r="U296" s="162"/>
      <c r="V296" s="162"/>
      <c r="W296" s="162"/>
      <c r="X296" s="162"/>
      <c r="Y296" s="162"/>
      <c r="Z296" s="151"/>
      <c r="AA296" s="151"/>
      <c r="AB296" s="151"/>
      <c r="AC296" s="151"/>
      <c r="AD296" s="151"/>
      <c r="AE296" s="151"/>
      <c r="AF296" s="151"/>
      <c r="AG296" s="151" t="s">
        <v>153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85" t="s">
        <v>421</v>
      </c>
      <c r="D297" s="164"/>
      <c r="E297" s="165">
        <v>2</v>
      </c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62"/>
      <c r="Z297" s="151"/>
      <c r="AA297" s="151"/>
      <c r="AB297" s="151"/>
      <c r="AC297" s="151"/>
      <c r="AD297" s="151"/>
      <c r="AE297" s="151"/>
      <c r="AF297" s="151"/>
      <c r="AG297" s="151" t="s">
        <v>153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85" t="s">
        <v>421</v>
      </c>
      <c r="D298" s="164"/>
      <c r="E298" s="165">
        <v>2</v>
      </c>
      <c r="F298" s="162"/>
      <c r="G298" s="162"/>
      <c r="H298" s="162"/>
      <c r="I298" s="162"/>
      <c r="J298" s="162"/>
      <c r="K298" s="162"/>
      <c r="L298" s="162"/>
      <c r="M298" s="162"/>
      <c r="N298" s="161"/>
      <c r="O298" s="161"/>
      <c r="P298" s="161"/>
      <c r="Q298" s="161"/>
      <c r="R298" s="162"/>
      <c r="S298" s="162"/>
      <c r="T298" s="162"/>
      <c r="U298" s="162"/>
      <c r="V298" s="162"/>
      <c r="W298" s="162"/>
      <c r="X298" s="162"/>
      <c r="Y298" s="162"/>
      <c r="Z298" s="151"/>
      <c r="AA298" s="151"/>
      <c r="AB298" s="151"/>
      <c r="AC298" s="151"/>
      <c r="AD298" s="151"/>
      <c r="AE298" s="151"/>
      <c r="AF298" s="151"/>
      <c r="AG298" s="151" t="s">
        <v>153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2" x14ac:dyDescent="0.2">
      <c r="A299" s="158"/>
      <c r="B299" s="159"/>
      <c r="C299" s="246"/>
      <c r="D299" s="247"/>
      <c r="E299" s="247"/>
      <c r="F299" s="247"/>
      <c r="G299" s="247"/>
      <c r="H299" s="162"/>
      <c r="I299" s="162"/>
      <c r="J299" s="162"/>
      <c r="K299" s="162"/>
      <c r="L299" s="162"/>
      <c r="M299" s="162"/>
      <c r="N299" s="161"/>
      <c r="O299" s="161"/>
      <c r="P299" s="161"/>
      <c r="Q299" s="161"/>
      <c r="R299" s="162"/>
      <c r="S299" s="162"/>
      <c r="T299" s="162"/>
      <c r="U299" s="162"/>
      <c r="V299" s="162"/>
      <c r="W299" s="162"/>
      <c r="X299" s="162"/>
      <c r="Y299" s="162"/>
      <c r="Z299" s="151"/>
      <c r="AA299" s="151"/>
      <c r="AB299" s="151"/>
      <c r="AC299" s="151"/>
      <c r="AD299" s="151"/>
      <c r="AE299" s="151"/>
      <c r="AF299" s="151"/>
      <c r="AG299" s="151" t="s">
        <v>156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74">
        <v>78</v>
      </c>
      <c r="B300" s="175" t="s">
        <v>422</v>
      </c>
      <c r="C300" s="184" t="s">
        <v>423</v>
      </c>
      <c r="D300" s="176" t="s">
        <v>159</v>
      </c>
      <c r="E300" s="177">
        <v>1</v>
      </c>
      <c r="F300" s="178"/>
      <c r="G300" s="179">
        <f>ROUND(E300*F300,2)</f>
        <v>0</v>
      </c>
      <c r="H300" s="178"/>
      <c r="I300" s="179">
        <f>ROUND(E300*H300,2)</f>
        <v>0</v>
      </c>
      <c r="J300" s="178"/>
      <c r="K300" s="179">
        <f>ROUND(E300*J300,2)</f>
        <v>0</v>
      </c>
      <c r="L300" s="179">
        <v>21</v>
      </c>
      <c r="M300" s="179">
        <f>G300*(1+L300/100)</f>
        <v>0</v>
      </c>
      <c r="N300" s="177">
        <v>0</v>
      </c>
      <c r="O300" s="177">
        <f>ROUND(E300*N300,2)</f>
        <v>0</v>
      </c>
      <c r="P300" s="177">
        <v>0</v>
      </c>
      <c r="Q300" s="177">
        <f>ROUND(E300*P300,2)</f>
        <v>0</v>
      </c>
      <c r="R300" s="179" t="s">
        <v>403</v>
      </c>
      <c r="S300" s="179" t="s">
        <v>148</v>
      </c>
      <c r="T300" s="180" t="s">
        <v>148</v>
      </c>
      <c r="U300" s="162">
        <v>5.37</v>
      </c>
      <c r="V300" s="162">
        <f>ROUND(E300*U300,2)</f>
        <v>5.37</v>
      </c>
      <c r="W300" s="162"/>
      <c r="X300" s="162" t="s">
        <v>161</v>
      </c>
      <c r="Y300" s="162" t="s">
        <v>150</v>
      </c>
      <c r="Z300" s="151"/>
      <c r="AA300" s="151"/>
      <c r="AB300" s="151"/>
      <c r="AC300" s="151"/>
      <c r="AD300" s="151"/>
      <c r="AE300" s="151"/>
      <c r="AF300" s="151"/>
      <c r="AG300" s="151" t="s">
        <v>162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45" outlineLevel="2" x14ac:dyDescent="0.2">
      <c r="A301" s="158"/>
      <c r="B301" s="159"/>
      <c r="C301" s="185" t="s">
        <v>424</v>
      </c>
      <c r="D301" s="164"/>
      <c r="E301" s="165"/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62"/>
      <c r="Z301" s="151"/>
      <c r="AA301" s="151"/>
      <c r="AB301" s="151"/>
      <c r="AC301" s="151"/>
      <c r="AD301" s="151"/>
      <c r="AE301" s="151"/>
      <c r="AF301" s="151"/>
      <c r="AG301" s="151" t="s">
        <v>153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85" t="s">
        <v>425</v>
      </c>
      <c r="D302" s="164"/>
      <c r="E302" s="165">
        <v>1</v>
      </c>
      <c r="F302" s="162"/>
      <c r="G302" s="162"/>
      <c r="H302" s="162"/>
      <c r="I302" s="162"/>
      <c r="J302" s="162"/>
      <c r="K302" s="162"/>
      <c r="L302" s="162"/>
      <c r="M302" s="162"/>
      <c r="N302" s="161"/>
      <c r="O302" s="161"/>
      <c r="P302" s="161"/>
      <c r="Q302" s="161"/>
      <c r="R302" s="162"/>
      <c r="S302" s="162"/>
      <c r="T302" s="162"/>
      <c r="U302" s="162"/>
      <c r="V302" s="162"/>
      <c r="W302" s="162"/>
      <c r="X302" s="162"/>
      <c r="Y302" s="162"/>
      <c r="Z302" s="151"/>
      <c r="AA302" s="151"/>
      <c r="AB302" s="151"/>
      <c r="AC302" s="151"/>
      <c r="AD302" s="151"/>
      <c r="AE302" s="151"/>
      <c r="AF302" s="151"/>
      <c r="AG302" s="151" t="s">
        <v>153</v>
      </c>
      <c r="AH302" s="151">
        <v>5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46"/>
      <c r="D303" s="247"/>
      <c r="E303" s="247"/>
      <c r="F303" s="247"/>
      <c r="G303" s="247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62"/>
      <c r="Z303" s="151"/>
      <c r="AA303" s="151"/>
      <c r="AB303" s="151"/>
      <c r="AC303" s="151"/>
      <c r="AD303" s="151"/>
      <c r="AE303" s="151"/>
      <c r="AF303" s="151"/>
      <c r="AG303" s="151" t="s">
        <v>156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74">
        <v>79</v>
      </c>
      <c r="B304" s="175" t="s">
        <v>426</v>
      </c>
      <c r="C304" s="184" t="s">
        <v>427</v>
      </c>
      <c r="D304" s="176" t="s">
        <v>159</v>
      </c>
      <c r="E304" s="177">
        <v>1</v>
      </c>
      <c r="F304" s="178"/>
      <c r="G304" s="179">
        <f>ROUND(E304*F304,2)</f>
        <v>0</v>
      </c>
      <c r="H304" s="178"/>
      <c r="I304" s="179">
        <f>ROUND(E304*H304,2)</f>
        <v>0</v>
      </c>
      <c r="J304" s="178"/>
      <c r="K304" s="179">
        <f>ROUND(E304*J304,2)</f>
        <v>0</v>
      </c>
      <c r="L304" s="179">
        <v>21</v>
      </c>
      <c r="M304" s="179">
        <f>G304*(1+L304/100)</f>
        <v>0</v>
      </c>
      <c r="N304" s="177">
        <v>0</v>
      </c>
      <c r="O304" s="177">
        <f>ROUND(E304*N304,2)</f>
        <v>0</v>
      </c>
      <c r="P304" s="177">
        <v>0</v>
      </c>
      <c r="Q304" s="177">
        <f>ROUND(E304*P304,2)</f>
        <v>0</v>
      </c>
      <c r="R304" s="179" t="s">
        <v>403</v>
      </c>
      <c r="S304" s="179" t="s">
        <v>148</v>
      </c>
      <c r="T304" s="180" t="s">
        <v>148</v>
      </c>
      <c r="U304" s="162">
        <v>8.0500000000000007</v>
      </c>
      <c r="V304" s="162">
        <f>ROUND(E304*U304,2)</f>
        <v>8.0500000000000007</v>
      </c>
      <c r="W304" s="162"/>
      <c r="X304" s="162" t="s">
        <v>161</v>
      </c>
      <c r="Y304" s="162" t="s">
        <v>150</v>
      </c>
      <c r="Z304" s="151"/>
      <c r="AA304" s="151"/>
      <c r="AB304" s="151"/>
      <c r="AC304" s="151"/>
      <c r="AD304" s="151"/>
      <c r="AE304" s="151"/>
      <c r="AF304" s="151"/>
      <c r="AG304" s="151" t="s">
        <v>162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2" x14ac:dyDescent="0.2">
      <c r="A305" s="158"/>
      <c r="B305" s="159"/>
      <c r="C305" s="185" t="s">
        <v>428</v>
      </c>
      <c r="D305" s="164"/>
      <c r="E305" s="165">
        <v>1</v>
      </c>
      <c r="F305" s="162"/>
      <c r="G305" s="162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62"/>
      <c r="Z305" s="151"/>
      <c r="AA305" s="151"/>
      <c r="AB305" s="151"/>
      <c r="AC305" s="151"/>
      <c r="AD305" s="151"/>
      <c r="AE305" s="151"/>
      <c r="AF305" s="151"/>
      <c r="AG305" s="151" t="s">
        <v>153</v>
      </c>
      <c r="AH305" s="151">
        <v>5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2" x14ac:dyDescent="0.2">
      <c r="A306" s="158"/>
      <c r="B306" s="159"/>
      <c r="C306" s="246"/>
      <c r="D306" s="247"/>
      <c r="E306" s="247"/>
      <c r="F306" s="247"/>
      <c r="G306" s="247"/>
      <c r="H306" s="162"/>
      <c r="I306" s="162"/>
      <c r="J306" s="162"/>
      <c r="K306" s="162"/>
      <c r="L306" s="162"/>
      <c r="M306" s="162"/>
      <c r="N306" s="161"/>
      <c r="O306" s="161"/>
      <c r="P306" s="161"/>
      <c r="Q306" s="161"/>
      <c r="R306" s="162"/>
      <c r="S306" s="162"/>
      <c r="T306" s="162"/>
      <c r="U306" s="162"/>
      <c r="V306" s="162"/>
      <c r="W306" s="162"/>
      <c r="X306" s="162"/>
      <c r="Y306" s="162"/>
      <c r="Z306" s="151"/>
      <c r="AA306" s="151"/>
      <c r="AB306" s="151"/>
      <c r="AC306" s="151"/>
      <c r="AD306" s="151"/>
      <c r="AE306" s="151"/>
      <c r="AF306" s="151"/>
      <c r="AG306" s="151" t="s">
        <v>156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4">
        <v>80</v>
      </c>
      <c r="B307" s="175" t="s">
        <v>429</v>
      </c>
      <c r="C307" s="184" t="s">
        <v>430</v>
      </c>
      <c r="D307" s="176" t="s">
        <v>159</v>
      </c>
      <c r="E307" s="177">
        <v>4</v>
      </c>
      <c r="F307" s="178"/>
      <c r="G307" s="179">
        <f>ROUND(E307*F307,2)</f>
        <v>0</v>
      </c>
      <c r="H307" s="178"/>
      <c r="I307" s="179">
        <f>ROUND(E307*H307,2)</f>
        <v>0</v>
      </c>
      <c r="J307" s="178"/>
      <c r="K307" s="179">
        <f>ROUND(E307*J307,2)</f>
        <v>0</v>
      </c>
      <c r="L307" s="179">
        <v>21</v>
      </c>
      <c r="M307" s="179">
        <f>G307*(1+L307/100)</f>
        <v>0</v>
      </c>
      <c r="N307" s="177">
        <v>0</v>
      </c>
      <c r="O307" s="177">
        <f>ROUND(E307*N307,2)</f>
        <v>0</v>
      </c>
      <c r="P307" s="177">
        <v>0.1104</v>
      </c>
      <c r="Q307" s="177">
        <f>ROUND(E307*P307,2)</f>
        <v>0.44</v>
      </c>
      <c r="R307" s="179" t="s">
        <v>403</v>
      </c>
      <c r="S307" s="179" t="s">
        <v>148</v>
      </c>
      <c r="T307" s="180" t="s">
        <v>148</v>
      </c>
      <c r="U307" s="162">
        <v>0.46</v>
      </c>
      <c r="V307" s="162">
        <f>ROUND(E307*U307,2)</f>
        <v>1.84</v>
      </c>
      <c r="W307" s="162"/>
      <c r="X307" s="162" t="s">
        <v>161</v>
      </c>
      <c r="Y307" s="162" t="s">
        <v>150</v>
      </c>
      <c r="Z307" s="151"/>
      <c r="AA307" s="151"/>
      <c r="AB307" s="151"/>
      <c r="AC307" s="151"/>
      <c r="AD307" s="151"/>
      <c r="AE307" s="151"/>
      <c r="AF307" s="151"/>
      <c r="AG307" s="151" t="s">
        <v>162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">
      <c r="A308" s="158"/>
      <c r="B308" s="159"/>
      <c r="C308" s="185" t="s">
        <v>431</v>
      </c>
      <c r="D308" s="164"/>
      <c r="E308" s="165">
        <v>4</v>
      </c>
      <c r="F308" s="162"/>
      <c r="G308" s="162"/>
      <c r="H308" s="162"/>
      <c r="I308" s="162"/>
      <c r="J308" s="162"/>
      <c r="K308" s="162"/>
      <c r="L308" s="162"/>
      <c r="M308" s="162"/>
      <c r="N308" s="161"/>
      <c r="O308" s="161"/>
      <c r="P308" s="161"/>
      <c r="Q308" s="161"/>
      <c r="R308" s="162"/>
      <c r="S308" s="162"/>
      <c r="T308" s="162"/>
      <c r="U308" s="162"/>
      <c r="V308" s="162"/>
      <c r="W308" s="162"/>
      <c r="X308" s="162"/>
      <c r="Y308" s="162"/>
      <c r="Z308" s="151"/>
      <c r="AA308" s="151"/>
      <c r="AB308" s="151"/>
      <c r="AC308" s="151"/>
      <c r="AD308" s="151"/>
      <c r="AE308" s="151"/>
      <c r="AF308" s="151"/>
      <c r="AG308" s="151" t="s">
        <v>153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2" x14ac:dyDescent="0.2">
      <c r="A309" s="158"/>
      <c r="B309" s="159"/>
      <c r="C309" s="246"/>
      <c r="D309" s="247"/>
      <c r="E309" s="247"/>
      <c r="F309" s="247"/>
      <c r="G309" s="247"/>
      <c r="H309" s="162"/>
      <c r="I309" s="162"/>
      <c r="J309" s="162"/>
      <c r="K309" s="162"/>
      <c r="L309" s="162"/>
      <c r="M309" s="162"/>
      <c r="N309" s="161"/>
      <c r="O309" s="161"/>
      <c r="P309" s="161"/>
      <c r="Q309" s="161"/>
      <c r="R309" s="162"/>
      <c r="S309" s="162"/>
      <c r="T309" s="162"/>
      <c r="U309" s="162"/>
      <c r="V309" s="162"/>
      <c r="W309" s="162"/>
      <c r="X309" s="162"/>
      <c r="Y309" s="162"/>
      <c r="Z309" s="151"/>
      <c r="AA309" s="151"/>
      <c r="AB309" s="151"/>
      <c r="AC309" s="151"/>
      <c r="AD309" s="151"/>
      <c r="AE309" s="151"/>
      <c r="AF309" s="151"/>
      <c r="AG309" s="151" t="s">
        <v>156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ht="22.5" outlineLevel="1" x14ac:dyDescent="0.2">
      <c r="A310" s="174">
        <v>81</v>
      </c>
      <c r="B310" s="175" t="s">
        <v>432</v>
      </c>
      <c r="C310" s="184" t="s">
        <v>433</v>
      </c>
      <c r="D310" s="176" t="s">
        <v>159</v>
      </c>
      <c r="E310" s="177">
        <v>1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7.4999999999999997E-3</v>
      </c>
      <c r="O310" s="177">
        <f>ROUND(E310*N310,2)</f>
        <v>0.01</v>
      </c>
      <c r="P310" s="177">
        <v>0</v>
      </c>
      <c r="Q310" s="177">
        <f>ROUND(E310*P310,2)</f>
        <v>0</v>
      </c>
      <c r="R310" s="179" t="s">
        <v>223</v>
      </c>
      <c r="S310" s="179" t="s">
        <v>148</v>
      </c>
      <c r="T310" s="180" t="s">
        <v>148</v>
      </c>
      <c r="U310" s="162">
        <v>0</v>
      </c>
      <c r="V310" s="162">
        <f>ROUND(E310*U310,2)</f>
        <v>0</v>
      </c>
      <c r="W310" s="162"/>
      <c r="X310" s="162" t="s">
        <v>224</v>
      </c>
      <c r="Y310" s="162" t="s">
        <v>150</v>
      </c>
      <c r="Z310" s="151"/>
      <c r="AA310" s="151"/>
      <c r="AB310" s="151"/>
      <c r="AC310" s="151"/>
      <c r="AD310" s="151"/>
      <c r="AE310" s="151"/>
      <c r="AF310" s="151"/>
      <c r="AG310" s="151" t="s">
        <v>225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252"/>
      <c r="D311" s="253"/>
      <c r="E311" s="253"/>
      <c r="F311" s="253"/>
      <c r="G311" s="253"/>
      <c r="H311" s="162"/>
      <c r="I311" s="162"/>
      <c r="J311" s="162"/>
      <c r="K311" s="162"/>
      <c r="L311" s="162"/>
      <c r="M311" s="162"/>
      <c r="N311" s="161"/>
      <c r="O311" s="161"/>
      <c r="P311" s="161"/>
      <c r="Q311" s="161"/>
      <c r="R311" s="162"/>
      <c r="S311" s="162"/>
      <c r="T311" s="162"/>
      <c r="U311" s="162"/>
      <c r="V311" s="162"/>
      <c r="W311" s="162"/>
      <c r="X311" s="162"/>
      <c r="Y311" s="162"/>
      <c r="Z311" s="151"/>
      <c r="AA311" s="151"/>
      <c r="AB311" s="151"/>
      <c r="AC311" s="151"/>
      <c r="AD311" s="151"/>
      <c r="AE311" s="151"/>
      <c r="AF311" s="151"/>
      <c r="AG311" s="151" t="s">
        <v>156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74">
        <v>82</v>
      </c>
      <c r="B312" s="175" t="s">
        <v>434</v>
      </c>
      <c r="C312" s="184" t="s">
        <v>435</v>
      </c>
      <c r="D312" s="176" t="s">
        <v>436</v>
      </c>
      <c r="E312" s="177">
        <v>1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9"/>
      <c r="S312" s="179" t="s">
        <v>380</v>
      </c>
      <c r="T312" s="180" t="s">
        <v>381</v>
      </c>
      <c r="U312" s="162">
        <v>0</v>
      </c>
      <c r="V312" s="162">
        <f>ROUND(E312*U312,2)</f>
        <v>0</v>
      </c>
      <c r="W312" s="162"/>
      <c r="X312" s="162" t="s">
        <v>224</v>
      </c>
      <c r="Y312" s="162" t="s">
        <v>150</v>
      </c>
      <c r="Z312" s="151"/>
      <c r="AA312" s="151"/>
      <c r="AB312" s="151"/>
      <c r="AC312" s="151"/>
      <c r="AD312" s="151"/>
      <c r="AE312" s="151"/>
      <c r="AF312" s="151"/>
      <c r="AG312" s="151" t="s">
        <v>225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52"/>
      <c r="D313" s="253"/>
      <c r="E313" s="253"/>
      <c r="F313" s="253"/>
      <c r="G313" s="253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62"/>
      <c r="Z313" s="151"/>
      <c r="AA313" s="151"/>
      <c r="AB313" s="151"/>
      <c r="AC313" s="151"/>
      <c r="AD313" s="151"/>
      <c r="AE313" s="151"/>
      <c r="AF313" s="151"/>
      <c r="AG313" s="151" t="s">
        <v>156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 x14ac:dyDescent="0.2">
      <c r="A314" s="174">
        <v>83</v>
      </c>
      <c r="B314" s="175" t="s">
        <v>437</v>
      </c>
      <c r="C314" s="184" t="s">
        <v>438</v>
      </c>
      <c r="D314" s="176" t="s">
        <v>159</v>
      </c>
      <c r="E314" s="177">
        <v>2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7.5000000000000002E-4</v>
      </c>
      <c r="O314" s="177">
        <f>ROUND(E314*N314,2)</f>
        <v>0</v>
      </c>
      <c r="P314" s="177">
        <v>0</v>
      </c>
      <c r="Q314" s="177">
        <f>ROUND(E314*P314,2)</f>
        <v>0</v>
      </c>
      <c r="R314" s="179" t="s">
        <v>223</v>
      </c>
      <c r="S314" s="179" t="s">
        <v>148</v>
      </c>
      <c r="T314" s="180" t="s">
        <v>148</v>
      </c>
      <c r="U314" s="162">
        <v>0</v>
      </c>
      <c r="V314" s="162">
        <f>ROUND(E314*U314,2)</f>
        <v>0</v>
      </c>
      <c r="W314" s="162"/>
      <c r="X314" s="162" t="s">
        <v>224</v>
      </c>
      <c r="Y314" s="162" t="s">
        <v>150</v>
      </c>
      <c r="Z314" s="151"/>
      <c r="AA314" s="151"/>
      <c r="AB314" s="151"/>
      <c r="AC314" s="151"/>
      <c r="AD314" s="151"/>
      <c r="AE314" s="151"/>
      <c r="AF314" s="151"/>
      <c r="AG314" s="151" t="s">
        <v>225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2" x14ac:dyDescent="0.2">
      <c r="A315" s="158"/>
      <c r="B315" s="159"/>
      <c r="C315" s="185" t="s">
        <v>439</v>
      </c>
      <c r="D315" s="164"/>
      <c r="E315" s="165">
        <v>2</v>
      </c>
      <c r="F315" s="162"/>
      <c r="G315" s="162"/>
      <c r="H315" s="162"/>
      <c r="I315" s="162"/>
      <c r="J315" s="162"/>
      <c r="K315" s="162"/>
      <c r="L315" s="162"/>
      <c r="M315" s="162"/>
      <c r="N315" s="161"/>
      <c r="O315" s="161"/>
      <c r="P315" s="161"/>
      <c r="Q315" s="161"/>
      <c r="R315" s="162"/>
      <c r="S315" s="162"/>
      <c r="T315" s="162"/>
      <c r="U315" s="162"/>
      <c r="V315" s="162"/>
      <c r="W315" s="162"/>
      <c r="X315" s="162"/>
      <c r="Y315" s="162"/>
      <c r="Z315" s="151"/>
      <c r="AA315" s="151"/>
      <c r="AB315" s="151"/>
      <c r="AC315" s="151"/>
      <c r="AD315" s="151"/>
      <c r="AE315" s="151"/>
      <c r="AF315" s="151"/>
      <c r="AG315" s="151" t="s">
        <v>153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2" x14ac:dyDescent="0.2">
      <c r="A316" s="158"/>
      <c r="B316" s="159"/>
      <c r="C316" s="246"/>
      <c r="D316" s="247"/>
      <c r="E316" s="247"/>
      <c r="F316" s="247"/>
      <c r="G316" s="247"/>
      <c r="H316" s="162"/>
      <c r="I316" s="162"/>
      <c r="J316" s="162"/>
      <c r="K316" s="162"/>
      <c r="L316" s="162"/>
      <c r="M316" s="162"/>
      <c r="N316" s="161"/>
      <c r="O316" s="161"/>
      <c r="P316" s="161"/>
      <c r="Q316" s="161"/>
      <c r="R316" s="162"/>
      <c r="S316" s="162"/>
      <c r="T316" s="162"/>
      <c r="U316" s="162"/>
      <c r="V316" s="162"/>
      <c r="W316" s="162"/>
      <c r="X316" s="162"/>
      <c r="Y316" s="162"/>
      <c r="Z316" s="151"/>
      <c r="AA316" s="151"/>
      <c r="AB316" s="151"/>
      <c r="AC316" s="151"/>
      <c r="AD316" s="151"/>
      <c r="AE316" s="151"/>
      <c r="AF316" s="151"/>
      <c r="AG316" s="151" t="s">
        <v>156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 x14ac:dyDescent="0.2">
      <c r="A317" s="174">
        <v>84</v>
      </c>
      <c r="B317" s="175" t="s">
        <v>440</v>
      </c>
      <c r="C317" s="184" t="s">
        <v>441</v>
      </c>
      <c r="D317" s="176" t="s">
        <v>159</v>
      </c>
      <c r="E317" s="177">
        <v>8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7">
        <v>7.5000000000000002E-4</v>
      </c>
      <c r="O317" s="177">
        <f>ROUND(E317*N317,2)</f>
        <v>0.01</v>
      </c>
      <c r="P317" s="177">
        <v>0</v>
      </c>
      <c r="Q317" s="177">
        <f>ROUND(E317*P317,2)</f>
        <v>0</v>
      </c>
      <c r="R317" s="179" t="s">
        <v>223</v>
      </c>
      <c r="S317" s="179" t="s">
        <v>148</v>
      </c>
      <c r="T317" s="180" t="s">
        <v>148</v>
      </c>
      <c r="U317" s="162">
        <v>0</v>
      </c>
      <c r="V317" s="162">
        <f>ROUND(E317*U317,2)</f>
        <v>0</v>
      </c>
      <c r="W317" s="162"/>
      <c r="X317" s="162" t="s">
        <v>224</v>
      </c>
      <c r="Y317" s="162" t="s">
        <v>150</v>
      </c>
      <c r="Z317" s="151"/>
      <c r="AA317" s="151"/>
      <c r="AB317" s="151"/>
      <c r="AC317" s="151"/>
      <c r="AD317" s="151"/>
      <c r="AE317" s="151"/>
      <c r="AF317" s="151"/>
      <c r="AG317" s="151" t="s">
        <v>225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2" x14ac:dyDescent="0.2">
      <c r="A318" s="158"/>
      <c r="B318" s="159"/>
      <c r="C318" s="185" t="s">
        <v>243</v>
      </c>
      <c r="D318" s="164"/>
      <c r="E318" s="165">
        <v>1</v>
      </c>
      <c r="F318" s="162"/>
      <c r="G318" s="162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62"/>
      <c r="Z318" s="151"/>
      <c r="AA318" s="151"/>
      <c r="AB318" s="151"/>
      <c r="AC318" s="151"/>
      <c r="AD318" s="151"/>
      <c r="AE318" s="151"/>
      <c r="AF318" s="151"/>
      <c r="AG318" s="151" t="s">
        <v>153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85" t="s">
        <v>244</v>
      </c>
      <c r="D319" s="164"/>
      <c r="E319" s="165">
        <v>1</v>
      </c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62"/>
      <c r="Z319" s="151"/>
      <c r="AA319" s="151"/>
      <c r="AB319" s="151"/>
      <c r="AC319" s="151"/>
      <c r="AD319" s="151"/>
      <c r="AE319" s="151"/>
      <c r="AF319" s="151"/>
      <c r="AG319" s="151" t="s">
        <v>153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85" t="s">
        <v>442</v>
      </c>
      <c r="D320" s="164"/>
      <c r="E320" s="165">
        <v>1</v>
      </c>
      <c r="F320" s="162"/>
      <c r="G320" s="162"/>
      <c r="H320" s="162"/>
      <c r="I320" s="162"/>
      <c r="J320" s="162"/>
      <c r="K320" s="162"/>
      <c r="L320" s="162"/>
      <c r="M320" s="162"/>
      <c r="N320" s="161"/>
      <c r="O320" s="161"/>
      <c r="P320" s="161"/>
      <c r="Q320" s="161"/>
      <c r="R320" s="162"/>
      <c r="S320" s="162"/>
      <c r="T320" s="162"/>
      <c r="U320" s="162"/>
      <c r="V320" s="162"/>
      <c r="W320" s="162"/>
      <c r="X320" s="162"/>
      <c r="Y320" s="162"/>
      <c r="Z320" s="151"/>
      <c r="AA320" s="151"/>
      <c r="AB320" s="151"/>
      <c r="AC320" s="151"/>
      <c r="AD320" s="151"/>
      <c r="AE320" s="151"/>
      <c r="AF320" s="151"/>
      <c r="AG320" s="151" t="s">
        <v>153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85" t="s">
        <v>443</v>
      </c>
      <c r="D321" s="164"/>
      <c r="E321" s="165">
        <v>1</v>
      </c>
      <c r="F321" s="162"/>
      <c r="G321" s="162"/>
      <c r="H321" s="162"/>
      <c r="I321" s="162"/>
      <c r="J321" s="162"/>
      <c r="K321" s="162"/>
      <c r="L321" s="162"/>
      <c r="M321" s="162"/>
      <c r="N321" s="161"/>
      <c r="O321" s="161"/>
      <c r="P321" s="161"/>
      <c r="Q321" s="161"/>
      <c r="R321" s="162"/>
      <c r="S321" s="162"/>
      <c r="T321" s="162"/>
      <c r="U321" s="162"/>
      <c r="V321" s="162"/>
      <c r="W321" s="162"/>
      <c r="X321" s="162"/>
      <c r="Y321" s="162"/>
      <c r="Z321" s="151"/>
      <c r="AA321" s="151"/>
      <c r="AB321" s="151"/>
      <c r="AC321" s="151"/>
      <c r="AD321" s="151"/>
      <c r="AE321" s="151"/>
      <c r="AF321" s="151"/>
      <c r="AG321" s="151" t="s">
        <v>153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85" t="s">
        <v>444</v>
      </c>
      <c r="D322" s="164"/>
      <c r="E322" s="165">
        <v>1</v>
      </c>
      <c r="F322" s="162"/>
      <c r="G322" s="162"/>
      <c r="H322" s="162"/>
      <c r="I322" s="162"/>
      <c r="J322" s="162"/>
      <c r="K322" s="162"/>
      <c r="L322" s="162"/>
      <c r="M322" s="162"/>
      <c r="N322" s="161"/>
      <c r="O322" s="161"/>
      <c r="P322" s="161"/>
      <c r="Q322" s="161"/>
      <c r="R322" s="162"/>
      <c r="S322" s="162"/>
      <c r="T322" s="162"/>
      <c r="U322" s="162"/>
      <c r="V322" s="162"/>
      <c r="W322" s="162"/>
      <c r="X322" s="162"/>
      <c r="Y322" s="162"/>
      <c r="Z322" s="151"/>
      <c r="AA322" s="151"/>
      <c r="AB322" s="151"/>
      <c r="AC322" s="151"/>
      <c r="AD322" s="151"/>
      <c r="AE322" s="151"/>
      <c r="AF322" s="151"/>
      <c r="AG322" s="151" t="s">
        <v>153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85" t="s">
        <v>246</v>
      </c>
      <c r="D323" s="164"/>
      <c r="E323" s="165">
        <v>1</v>
      </c>
      <c r="F323" s="162"/>
      <c r="G323" s="162"/>
      <c r="H323" s="162"/>
      <c r="I323" s="162"/>
      <c r="J323" s="162"/>
      <c r="K323" s="162"/>
      <c r="L323" s="162"/>
      <c r="M323" s="162"/>
      <c r="N323" s="161"/>
      <c r="O323" s="161"/>
      <c r="P323" s="161"/>
      <c r="Q323" s="161"/>
      <c r="R323" s="162"/>
      <c r="S323" s="162"/>
      <c r="T323" s="162"/>
      <c r="U323" s="162"/>
      <c r="V323" s="162"/>
      <c r="W323" s="162"/>
      <c r="X323" s="162"/>
      <c r="Y323" s="162"/>
      <c r="Z323" s="151"/>
      <c r="AA323" s="151"/>
      <c r="AB323" s="151"/>
      <c r="AC323" s="151"/>
      <c r="AD323" s="151"/>
      <c r="AE323" s="151"/>
      <c r="AF323" s="151"/>
      <c r="AG323" s="151" t="s">
        <v>153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85" t="s">
        <v>247</v>
      </c>
      <c r="D324" s="164"/>
      <c r="E324" s="165">
        <v>1</v>
      </c>
      <c r="F324" s="162"/>
      <c r="G324" s="162"/>
      <c r="H324" s="162"/>
      <c r="I324" s="162"/>
      <c r="J324" s="162"/>
      <c r="K324" s="162"/>
      <c r="L324" s="162"/>
      <c r="M324" s="162"/>
      <c r="N324" s="161"/>
      <c r="O324" s="161"/>
      <c r="P324" s="161"/>
      <c r="Q324" s="161"/>
      <c r="R324" s="162"/>
      <c r="S324" s="162"/>
      <c r="T324" s="162"/>
      <c r="U324" s="162"/>
      <c r="V324" s="162"/>
      <c r="W324" s="162"/>
      <c r="X324" s="162"/>
      <c r="Y324" s="162"/>
      <c r="Z324" s="151"/>
      <c r="AA324" s="151"/>
      <c r="AB324" s="151"/>
      <c r="AC324" s="151"/>
      <c r="AD324" s="151"/>
      <c r="AE324" s="151"/>
      <c r="AF324" s="151"/>
      <c r="AG324" s="151" t="s">
        <v>153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85" t="s">
        <v>445</v>
      </c>
      <c r="D325" s="164"/>
      <c r="E325" s="165">
        <v>1</v>
      </c>
      <c r="F325" s="162"/>
      <c r="G325" s="162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62"/>
      <c r="Z325" s="151"/>
      <c r="AA325" s="151"/>
      <c r="AB325" s="151"/>
      <c r="AC325" s="151"/>
      <c r="AD325" s="151"/>
      <c r="AE325" s="151"/>
      <c r="AF325" s="151"/>
      <c r="AG325" s="151" t="s">
        <v>153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246"/>
      <c r="D326" s="247"/>
      <c r="E326" s="247"/>
      <c r="F326" s="247"/>
      <c r="G326" s="247"/>
      <c r="H326" s="162"/>
      <c r="I326" s="162"/>
      <c r="J326" s="162"/>
      <c r="K326" s="162"/>
      <c r="L326" s="162"/>
      <c r="M326" s="162"/>
      <c r="N326" s="161"/>
      <c r="O326" s="161"/>
      <c r="P326" s="161"/>
      <c r="Q326" s="161"/>
      <c r="R326" s="162"/>
      <c r="S326" s="162"/>
      <c r="T326" s="162"/>
      <c r="U326" s="162"/>
      <c r="V326" s="162"/>
      <c r="W326" s="162"/>
      <c r="X326" s="162"/>
      <c r="Y326" s="162"/>
      <c r="Z326" s="151"/>
      <c r="AA326" s="151"/>
      <c r="AB326" s="151"/>
      <c r="AC326" s="151"/>
      <c r="AD326" s="151"/>
      <c r="AE326" s="151"/>
      <c r="AF326" s="151"/>
      <c r="AG326" s="151" t="s">
        <v>156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74">
        <v>85</v>
      </c>
      <c r="B327" s="175" t="s">
        <v>446</v>
      </c>
      <c r="C327" s="184" t="s">
        <v>447</v>
      </c>
      <c r="D327" s="176" t="s">
        <v>159</v>
      </c>
      <c r="E327" s="177">
        <v>1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7">
        <v>1.34E-3</v>
      </c>
      <c r="O327" s="177">
        <f>ROUND(E327*N327,2)</f>
        <v>0</v>
      </c>
      <c r="P327" s="177">
        <v>0</v>
      </c>
      <c r="Q327" s="177">
        <f>ROUND(E327*P327,2)</f>
        <v>0</v>
      </c>
      <c r="R327" s="179" t="s">
        <v>223</v>
      </c>
      <c r="S327" s="179" t="s">
        <v>148</v>
      </c>
      <c r="T327" s="180" t="s">
        <v>148</v>
      </c>
      <c r="U327" s="162">
        <v>0</v>
      </c>
      <c r="V327" s="162">
        <f>ROUND(E327*U327,2)</f>
        <v>0</v>
      </c>
      <c r="W327" s="162"/>
      <c r="X327" s="162" t="s">
        <v>224</v>
      </c>
      <c r="Y327" s="162" t="s">
        <v>150</v>
      </c>
      <c r="Z327" s="151"/>
      <c r="AA327" s="151"/>
      <c r="AB327" s="151"/>
      <c r="AC327" s="151"/>
      <c r="AD327" s="151"/>
      <c r="AE327" s="151"/>
      <c r="AF327" s="151"/>
      <c r="AG327" s="151" t="s">
        <v>225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2" x14ac:dyDescent="0.2">
      <c r="A328" s="158"/>
      <c r="B328" s="159"/>
      <c r="C328" s="185" t="s">
        <v>249</v>
      </c>
      <c r="D328" s="164"/>
      <c r="E328" s="165">
        <v>1</v>
      </c>
      <c r="F328" s="162"/>
      <c r="G328" s="162"/>
      <c r="H328" s="162"/>
      <c r="I328" s="162"/>
      <c r="J328" s="162"/>
      <c r="K328" s="162"/>
      <c r="L328" s="162"/>
      <c r="M328" s="162"/>
      <c r="N328" s="161"/>
      <c r="O328" s="161"/>
      <c r="P328" s="161"/>
      <c r="Q328" s="161"/>
      <c r="R328" s="162"/>
      <c r="S328" s="162"/>
      <c r="T328" s="162"/>
      <c r="U328" s="162"/>
      <c r="V328" s="162"/>
      <c r="W328" s="162"/>
      <c r="X328" s="162"/>
      <c r="Y328" s="162"/>
      <c r="Z328" s="151"/>
      <c r="AA328" s="151"/>
      <c r="AB328" s="151"/>
      <c r="AC328" s="151"/>
      <c r="AD328" s="151"/>
      <c r="AE328" s="151"/>
      <c r="AF328" s="151"/>
      <c r="AG328" s="151" t="s">
        <v>153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246"/>
      <c r="D329" s="247"/>
      <c r="E329" s="247"/>
      <c r="F329" s="247"/>
      <c r="G329" s="247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62"/>
      <c r="Z329" s="151"/>
      <c r="AA329" s="151"/>
      <c r="AB329" s="151"/>
      <c r="AC329" s="151"/>
      <c r="AD329" s="151"/>
      <c r="AE329" s="151"/>
      <c r="AF329" s="151"/>
      <c r="AG329" s="151" t="s">
        <v>156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ht="33.75" outlineLevel="1" x14ac:dyDescent="0.2">
      <c r="A330" s="174">
        <v>86</v>
      </c>
      <c r="B330" s="175" t="s">
        <v>448</v>
      </c>
      <c r="C330" s="184" t="s">
        <v>449</v>
      </c>
      <c r="D330" s="176" t="s">
        <v>159</v>
      </c>
      <c r="E330" s="177">
        <v>2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7">
        <v>2.1000000000000001E-2</v>
      </c>
      <c r="O330" s="177">
        <f>ROUND(E330*N330,2)</f>
        <v>0.04</v>
      </c>
      <c r="P330" s="177">
        <v>0</v>
      </c>
      <c r="Q330" s="177">
        <f>ROUND(E330*P330,2)</f>
        <v>0</v>
      </c>
      <c r="R330" s="179" t="s">
        <v>223</v>
      </c>
      <c r="S330" s="179" t="s">
        <v>148</v>
      </c>
      <c r="T330" s="180" t="s">
        <v>148</v>
      </c>
      <c r="U330" s="162">
        <v>0</v>
      </c>
      <c r="V330" s="162">
        <f>ROUND(E330*U330,2)</f>
        <v>0</v>
      </c>
      <c r="W330" s="162"/>
      <c r="X330" s="162" t="s">
        <v>224</v>
      </c>
      <c r="Y330" s="162" t="s">
        <v>150</v>
      </c>
      <c r="Z330" s="151"/>
      <c r="AA330" s="151"/>
      <c r="AB330" s="151"/>
      <c r="AC330" s="151"/>
      <c r="AD330" s="151"/>
      <c r="AE330" s="151"/>
      <c r="AF330" s="151"/>
      <c r="AG330" s="151" t="s">
        <v>225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2" x14ac:dyDescent="0.2">
      <c r="A331" s="158"/>
      <c r="B331" s="159"/>
      <c r="C331" s="185" t="s">
        <v>220</v>
      </c>
      <c r="D331" s="164"/>
      <c r="E331" s="165">
        <v>1</v>
      </c>
      <c r="F331" s="162"/>
      <c r="G331" s="162"/>
      <c r="H331" s="162"/>
      <c r="I331" s="162"/>
      <c r="J331" s="162"/>
      <c r="K331" s="162"/>
      <c r="L331" s="162"/>
      <c r="M331" s="162"/>
      <c r="N331" s="161"/>
      <c r="O331" s="161"/>
      <c r="P331" s="161"/>
      <c r="Q331" s="161"/>
      <c r="R331" s="162"/>
      <c r="S331" s="162"/>
      <c r="T331" s="162"/>
      <c r="U331" s="162"/>
      <c r="V331" s="162"/>
      <c r="W331" s="162"/>
      <c r="X331" s="162"/>
      <c r="Y331" s="162"/>
      <c r="Z331" s="151"/>
      <c r="AA331" s="151"/>
      <c r="AB331" s="151"/>
      <c r="AC331" s="151"/>
      <c r="AD331" s="151"/>
      <c r="AE331" s="151"/>
      <c r="AF331" s="151"/>
      <c r="AG331" s="151" t="s">
        <v>153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85" t="s">
        <v>163</v>
      </c>
      <c r="D332" s="164"/>
      <c r="E332" s="165">
        <v>1</v>
      </c>
      <c r="F332" s="162"/>
      <c r="G332" s="162"/>
      <c r="H332" s="162"/>
      <c r="I332" s="162"/>
      <c r="J332" s="162"/>
      <c r="K332" s="162"/>
      <c r="L332" s="162"/>
      <c r="M332" s="162"/>
      <c r="N332" s="161"/>
      <c r="O332" s="161"/>
      <c r="P332" s="161"/>
      <c r="Q332" s="161"/>
      <c r="R332" s="162"/>
      <c r="S332" s="162"/>
      <c r="T332" s="162"/>
      <c r="U332" s="162"/>
      <c r="V332" s="162"/>
      <c r="W332" s="162"/>
      <c r="X332" s="162"/>
      <c r="Y332" s="162"/>
      <c r="Z332" s="151"/>
      <c r="AA332" s="151"/>
      <c r="AB332" s="151"/>
      <c r="AC332" s="151"/>
      <c r="AD332" s="151"/>
      <c r="AE332" s="151"/>
      <c r="AF332" s="151"/>
      <c r="AG332" s="151" t="s">
        <v>153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2" x14ac:dyDescent="0.2">
      <c r="A333" s="158"/>
      <c r="B333" s="159"/>
      <c r="C333" s="246"/>
      <c r="D333" s="247"/>
      <c r="E333" s="247"/>
      <c r="F333" s="247"/>
      <c r="G333" s="247"/>
      <c r="H333" s="162"/>
      <c r="I333" s="162"/>
      <c r="J333" s="162"/>
      <c r="K333" s="162"/>
      <c r="L333" s="162"/>
      <c r="M333" s="162"/>
      <c r="N333" s="161"/>
      <c r="O333" s="161"/>
      <c r="P333" s="161"/>
      <c r="Q333" s="161"/>
      <c r="R333" s="162"/>
      <c r="S333" s="162"/>
      <c r="T333" s="162"/>
      <c r="U333" s="162"/>
      <c r="V333" s="162"/>
      <c r="W333" s="162"/>
      <c r="X333" s="162"/>
      <c r="Y333" s="162"/>
      <c r="Z333" s="151"/>
      <c r="AA333" s="151"/>
      <c r="AB333" s="151"/>
      <c r="AC333" s="151"/>
      <c r="AD333" s="151"/>
      <c r="AE333" s="151"/>
      <c r="AF333" s="151"/>
      <c r="AG333" s="151" t="s">
        <v>156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74">
        <v>87</v>
      </c>
      <c r="B334" s="175" t="s">
        <v>450</v>
      </c>
      <c r="C334" s="184" t="s">
        <v>451</v>
      </c>
      <c r="D334" s="176" t="s">
        <v>159</v>
      </c>
      <c r="E334" s="177">
        <v>1</v>
      </c>
      <c r="F334" s="178"/>
      <c r="G334" s="179">
        <f>ROUND(E334*F334,2)</f>
        <v>0</v>
      </c>
      <c r="H334" s="178"/>
      <c r="I334" s="179">
        <f>ROUND(E334*H334,2)</f>
        <v>0</v>
      </c>
      <c r="J334" s="178"/>
      <c r="K334" s="179">
        <f>ROUND(E334*J334,2)</f>
        <v>0</v>
      </c>
      <c r="L334" s="179">
        <v>21</v>
      </c>
      <c r="M334" s="179">
        <f>G334*(1+L334/100)</f>
        <v>0</v>
      </c>
      <c r="N334" s="177">
        <v>1.39E-3</v>
      </c>
      <c r="O334" s="177">
        <f>ROUND(E334*N334,2)</f>
        <v>0</v>
      </c>
      <c r="P334" s="177">
        <v>0</v>
      </c>
      <c r="Q334" s="177">
        <f>ROUND(E334*P334,2)</f>
        <v>0</v>
      </c>
      <c r="R334" s="179" t="s">
        <v>223</v>
      </c>
      <c r="S334" s="179" t="s">
        <v>148</v>
      </c>
      <c r="T334" s="180" t="s">
        <v>148</v>
      </c>
      <c r="U334" s="162">
        <v>0</v>
      </c>
      <c r="V334" s="162">
        <f>ROUND(E334*U334,2)</f>
        <v>0</v>
      </c>
      <c r="W334" s="162"/>
      <c r="X334" s="162" t="s">
        <v>224</v>
      </c>
      <c r="Y334" s="162" t="s">
        <v>150</v>
      </c>
      <c r="Z334" s="151"/>
      <c r="AA334" s="151"/>
      <c r="AB334" s="151"/>
      <c r="AC334" s="151"/>
      <c r="AD334" s="151"/>
      <c r="AE334" s="151"/>
      <c r="AF334" s="151"/>
      <c r="AG334" s="151" t="s">
        <v>225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85" t="s">
        <v>249</v>
      </c>
      <c r="D335" s="164"/>
      <c r="E335" s="165">
        <v>1</v>
      </c>
      <c r="F335" s="162"/>
      <c r="G335" s="162"/>
      <c r="H335" s="162"/>
      <c r="I335" s="162"/>
      <c r="J335" s="162"/>
      <c r="K335" s="162"/>
      <c r="L335" s="162"/>
      <c r="M335" s="162"/>
      <c r="N335" s="161"/>
      <c r="O335" s="161"/>
      <c r="P335" s="161"/>
      <c r="Q335" s="161"/>
      <c r="R335" s="162"/>
      <c r="S335" s="162"/>
      <c r="T335" s="162"/>
      <c r="U335" s="162"/>
      <c r="V335" s="162"/>
      <c r="W335" s="162"/>
      <c r="X335" s="162"/>
      <c r="Y335" s="162"/>
      <c r="Z335" s="151"/>
      <c r="AA335" s="151"/>
      <c r="AB335" s="151"/>
      <c r="AC335" s="151"/>
      <c r="AD335" s="151"/>
      <c r="AE335" s="151"/>
      <c r="AF335" s="151"/>
      <c r="AG335" s="151" t="s">
        <v>153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2" x14ac:dyDescent="0.2">
      <c r="A336" s="158"/>
      <c r="B336" s="159"/>
      <c r="C336" s="246"/>
      <c r="D336" s="247"/>
      <c r="E336" s="247"/>
      <c r="F336" s="247"/>
      <c r="G336" s="247"/>
      <c r="H336" s="162"/>
      <c r="I336" s="162"/>
      <c r="J336" s="162"/>
      <c r="K336" s="162"/>
      <c r="L336" s="162"/>
      <c r="M336" s="162"/>
      <c r="N336" s="161"/>
      <c r="O336" s="161"/>
      <c r="P336" s="161"/>
      <c r="Q336" s="161"/>
      <c r="R336" s="162"/>
      <c r="S336" s="162"/>
      <c r="T336" s="162"/>
      <c r="U336" s="162"/>
      <c r="V336" s="162"/>
      <c r="W336" s="162"/>
      <c r="X336" s="162"/>
      <c r="Y336" s="162"/>
      <c r="Z336" s="151"/>
      <c r="AA336" s="151"/>
      <c r="AB336" s="151"/>
      <c r="AC336" s="151"/>
      <c r="AD336" s="151"/>
      <c r="AE336" s="151"/>
      <c r="AF336" s="151"/>
      <c r="AG336" s="151" t="s">
        <v>156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ht="22.5" outlineLevel="1" x14ac:dyDescent="0.2">
      <c r="A337" s="174">
        <v>88</v>
      </c>
      <c r="B337" s="175" t="s">
        <v>452</v>
      </c>
      <c r="C337" s="184" t="s">
        <v>453</v>
      </c>
      <c r="D337" s="176" t="s">
        <v>172</v>
      </c>
      <c r="E337" s="177">
        <v>7.5</v>
      </c>
      <c r="F337" s="178"/>
      <c r="G337" s="179">
        <f>ROUND(E337*F337,2)</f>
        <v>0</v>
      </c>
      <c r="H337" s="178"/>
      <c r="I337" s="179">
        <f>ROUND(E337*H337,2)</f>
        <v>0</v>
      </c>
      <c r="J337" s="178"/>
      <c r="K337" s="179">
        <f>ROUND(E337*J337,2)</f>
        <v>0</v>
      </c>
      <c r="L337" s="179">
        <v>21</v>
      </c>
      <c r="M337" s="179">
        <f>G337*(1+L337/100)</f>
        <v>0</v>
      </c>
      <c r="N337" s="177">
        <v>5.77E-3</v>
      </c>
      <c r="O337" s="177">
        <f>ROUND(E337*N337,2)</f>
        <v>0.04</v>
      </c>
      <c r="P337" s="177">
        <v>0</v>
      </c>
      <c r="Q337" s="177">
        <f>ROUND(E337*P337,2)</f>
        <v>0</v>
      </c>
      <c r="R337" s="179" t="s">
        <v>223</v>
      </c>
      <c r="S337" s="179" t="s">
        <v>148</v>
      </c>
      <c r="T337" s="180" t="s">
        <v>148</v>
      </c>
      <c r="U337" s="162">
        <v>0</v>
      </c>
      <c r="V337" s="162">
        <f>ROUND(E337*U337,2)</f>
        <v>0</v>
      </c>
      <c r="W337" s="162"/>
      <c r="X337" s="162" t="s">
        <v>224</v>
      </c>
      <c r="Y337" s="162" t="s">
        <v>150</v>
      </c>
      <c r="Z337" s="151"/>
      <c r="AA337" s="151"/>
      <c r="AB337" s="151"/>
      <c r="AC337" s="151"/>
      <c r="AD337" s="151"/>
      <c r="AE337" s="151"/>
      <c r="AF337" s="151"/>
      <c r="AG337" s="151" t="s">
        <v>225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2" x14ac:dyDescent="0.2">
      <c r="A338" s="158"/>
      <c r="B338" s="159"/>
      <c r="C338" s="185" t="s">
        <v>454</v>
      </c>
      <c r="D338" s="164"/>
      <c r="E338" s="165">
        <v>1.5</v>
      </c>
      <c r="F338" s="162"/>
      <c r="G338" s="162"/>
      <c r="H338" s="162"/>
      <c r="I338" s="162"/>
      <c r="J338" s="162"/>
      <c r="K338" s="162"/>
      <c r="L338" s="162"/>
      <c r="M338" s="162"/>
      <c r="N338" s="161"/>
      <c r="O338" s="161"/>
      <c r="P338" s="161"/>
      <c r="Q338" s="161"/>
      <c r="R338" s="162"/>
      <c r="S338" s="162"/>
      <c r="T338" s="162"/>
      <c r="U338" s="162"/>
      <c r="V338" s="162"/>
      <c r="W338" s="162"/>
      <c r="X338" s="162"/>
      <c r="Y338" s="162"/>
      <c r="Z338" s="151"/>
      <c r="AA338" s="151"/>
      <c r="AB338" s="151"/>
      <c r="AC338" s="151"/>
      <c r="AD338" s="151"/>
      <c r="AE338" s="151"/>
      <c r="AF338" s="151"/>
      <c r="AG338" s="151" t="s">
        <v>153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85" t="s">
        <v>455</v>
      </c>
      <c r="D339" s="164"/>
      <c r="E339" s="165">
        <v>3</v>
      </c>
      <c r="F339" s="162"/>
      <c r="G339" s="162"/>
      <c r="H339" s="162"/>
      <c r="I339" s="162"/>
      <c r="J339" s="162"/>
      <c r="K339" s="162"/>
      <c r="L339" s="162"/>
      <c r="M339" s="162"/>
      <c r="N339" s="161"/>
      <c r="O339" s="161"/>
      <c r="P339" s="161"/>
      <c r="Q339" s="161"/>
      <c r="R339" s="162"/>
      <c r="S339" s="162"/>
      <c r="T339" s="162"/>
      <c r="U339" s="162"/>
      <c r="V339" s="162"/>
      <c r="W339" s="162"/>
      <c r="X339" s="162"/>
      <c r="Y339" s="162"/>
      <c r="Z339" s="151"/>
      <c r="AA339" s="151"/>
      <c r="AB339" s="151"/>
      <c r="AC339" s="151"/>
      <c r="AD339" s="151"/>
      <c r="AE339" s="151"/>
      <c r="AF339" s="151"/>
      <c r="AG339" s="151" t="s">
        <v>153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85" t="s">
        <v>455</v>
      </c>
      <c r="D340" s="164"/>
      <c r="E340" s="165">
        <v>3</v>
      </c>
      <c r="F340" s="162"/>
      <c r="G340" s="162"/>
      <c r="H340" s="162"/>
      <c r="I340" s="162"/>
      <c r="J340" s="162"/>
      <c r="K340" s="162"/>
      <c r="L340" s="162"/>
      <c r="M340" s="162"/>
      <c r="N340" s="161"/>
      <c r="O340" s="161"/>
      <c r="P340" s="161"/>
      <c r="Q340" s="161"/>
      <c r="R340" s="162"/>
      <c r="S340" s="162"/>
      <c r="T340" s="162"/>
      <c r="U340" s="162"/>
      <c r="V340" s="162"/>
      <c r="W340" s="162"/>
      <c r="X340" s="162"/>
      <c r="Y340" s="162"/>
      <c r="Z340" s="151"/>
      <c r="AA340" s="151"/>
      <c r="AB340" s="151"/>
      <c r="AC340" s="151"/>
      <c r="AD340" s="151"/>
      <c r="AE340" s="151"/>
      <c r="AF340" s="151"/>
      <c r="AG340" s="151" t="s">
        <v>153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">
      <c r="A341" s="158"/>
      <c r="B341" s="159"/>
      <c r="C341" s="246"/>
      <c r="D341" s="247"/>
      <c r="E341" s="247"/>
      <c r="F341" s="247"/>
      <c r="G341" s="247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62"/>
      <c r="Z341" s="151"/>
      <c r="AA341" s="151"/>
      <c r="AB341" s="151"/>
      <c r="AC341" s="151"/>
      <c r="AD341" s="151"/>
      <c r="AE341" s="151"/>
      <c r="AF341" s="151"/>
      <c r="AG341" s="151" t="s">
        <v>156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4">
        <v>89</v>
      </c>
      <c r="B342" s="175" t="s">
        <v>456</v>
      </c>
      <c r="C342" s="184" t="s">
        <v>719</v>
      </c>
      <c r="D342" s="176" t="s">
        <v>358</v>
      </c>
      <c r="E342" s="177">
        <v>1</v>
      </c>
      <c r="F342" s="178"/>
      <c r="G342" s="179">
        <f>ROUND(E342*F342,2)</f>
        <v>0</v>
      </c>
      <c r="H342" s="178"/>
      <c r="I342" s="179">
        <f>ROUND(E342*H342,2)</f>
        <v>0</v>
      </c>
      <c r="J342" s="178"/>
      <c r="K342" s="179">
        <f>ROUND(E342*J342,2)</f>
        <v>0</v>
      </c>
      <c r="L342" s="179">
        <v>21</v>
      </c>
      <c r="M342" s="179">
        <f>G342*(1+L342/100)</f>
        <v>0</v>
      </c>
      <c r="N342" s="177">
        <v>0.105</v>
      </c>
      <c r="O342" s="177">
        <f>ROUND(E342*N342,2)</f>
        <v>0.11</v>
      </c>
      <c r="P342" s="177">
        <v>0</v>
      </c>
      <c r="Q342" s="177">
        <f>ROUND(E342*P342,2)</f>
        <v>0</v>
      </c>
      <c r="R342" s="179" t="s">
        <v>223</v>
      </c>
      <c r="S342" s="179" t="s">
        <v>148</v>
      </c>
      <c r="T342" s="180" t="s">
        <v>148</v>
      </c>
      <c r="U342" s="162">
        <v>0</v>
      </c>
      <c r="V342" s="162">
        <f>ROUND(E342*U342,2)</f>
        <v>0</v>
      </c>
      <c r="W342" s="162"/>
      <c r="X342" s="162" t="s">
        <v>224</v>
      </c>
      <c r="Y342" s="162" t="s">
        <v>150</v>
      </c>
      <c r="Z342" s="151"/>
      <c r="AA342" s="151"/>
      <c r="AB342" s="151"/>
      <c r="AC342" s="151"/>
      <c r="AD342" s="151"/>
      <c r="AE342" s="151"/>
      <c r="AF342" s="151"/>
      <c r="AG342" s="151" t="s">
        <v>225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ht="22.5" outlineLevel="2" x14ac:dyDescent="0.2">
      <c r="A343" s="158"/>
      <c r="B343" s="159"/>
      <c r="C343" s="185" t="s">
        <v>457</v>
      </c>
      <c r="D343" s="164"/>
      <c r="E343" s="165">
        <v>1</v>
      </c>
      <c r="F343" s="162"/>
      <c r="G343" s="162"/>
      <c r="H343" s="162"/>
      <c r="I343" s="162"/>
      <c r="J343" s="162"/>
      <c r="K343" s="162"/>
      <c r="L343" s="162"/>
      <c r="M343" s="162"/>
      <c r="N343" s="161"/>
      <c r="O343" s="161"/>
      <c r="P343" s="161"/>
      <c r="Q343" s="161"/>
      <c r="R343" s="162"/>
      <c r="S343" s="162"/>
      <c r="T343" s="162"/>
      <c r="U343" s="162"/>
      <c r="V343" s="162"/>
      <c r="W343" s="162"/>
      <c r="X343" s="162"/>
      <c r="Y343" s="162"/>
      <c r="Z343" s="151"/>
      <c r="AA343" s="151"/>
      <c r="AB343" s="151"/>
      <c r="AC343" s="151"/>
      <c r="AD343" s="151"/>
      <c r="AE343" s="151"/>
      <c r="AF343" s="151"/>
      <c r="AG343" s="151" t="s">
        <v>153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2" x14ac:dyDescent="0.2">
      <c r="A344" s="158"/>
      <c r="B344" s="159"/>
      <c r="C344" s="246"/>
      <c r="D344" s="247"/>
      <c r="E344" s="247"/>
      <c r="F344" s="247"/>
      <c r="G344" s="247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62"/>
      <c r="Z344" s="151"/>
      <c r="AA344" s="151"/>
      <c r="AB344" s="151"/>
      <c r="AC344" s="151"/>
      <c r="AD344" s="151"/>
      <c r="AE344" s="151"/>
      <c r="AF344" s="151"/>
      <c r="AG344" s="151" t="s">
        <v>156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74">
        <v>90</v>
      </c>
      <c r="B345" s="175" t="s">
        <v>458</v>
      </c>
      <c r="C345" s="184" t="s">
        <v>459</v>
      </c>
      <c r="D345" s="176" t="s">
        <v>358</v>
      </c>
      <c r="E345" s="177">
        <v>1</v>
      </c>
      <c r="F345" s="178"/>
      <c r="G345" s="179">
        <f>ROUND(E345*F345,2)</f>
        <v>0</v>
      </c>
      <c r="H345" s="178"/>
      <c r="I345" s="179">
        <f>ROUND(E345*H345,2)</f>
        <v>0</v>
      </c>
      <c r="J345" s="178"/>
      <c r="K345" s="179">
        <f>ROUND(E345*J345,2)</f>
        <v>0</v>
      </c>
      <c r="L345" s="179">
        <v>21</v>
      </c>
      <c r="M345" s="179">
        <f>G345*(1+L345/100)</f>
        <v>0</v>
      </c>
      <c r="N345" s="177">
        <v>0.122</v>
      </c>
      <c r="O345" s="177">
        <f>ROUND(E345*N345,2)</f>
        <v>0.12</v>
      </c>
      <c r="P345" s="177">
        <v>0</v>
      </c>
      <c r="Q345" s="177">
        <f>ROUND(E345*P345,2)</f>
        <v>0</v>
      </c>
      <c r="R345" s="179" t="s">
        <v>223</v>
      </c>
      <c r="S345" s="179" t="s">
        <v>148</v>
      </c>
      <c r="T345" s="180" t="s">
        <v>148</v>
      </c>
      <c r="U345" s="162">
        <v>0</v>
      </c>
      <c r="V345" s="162">
        <f>ROUND(E345*U345,2)</f>
        <v>0</v>
      </c>
      <c r="W345" s="162"/>
      <c r="X345" s="162" t="s">
        <v>224</v>
      </c>
      <c r="Y345" s="162" t="s">
        <v>150</v>
      </c>
      <c r="Z345" s="151"/>
      <c r="AA345" s="151"/>
      <c r="AB345" s="151"/>
      <c r="AC345" s="151"/>
      <c r="AD345" s="151"/>
      <c r="AE345" s="151"/>
      <c r="AF345" s="151"/>
      <c r="AG345" s="151" t="s">
        <v>225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ht="22.5" outlineLevel="2" x14ac:dyDescent="0.2">
      <c r="A346" s="158"/>
      <c r="B346" s="159"/>
      <c r="C346" s="185" t="s">
        <v>457</v>
      </c>
      <c r="D346" s="164"/>
      <c r="E346" s="165">
        <v>1</v>
      </c>
      <c r="F346" s="162"/>
      <c r="G346" s="162"/>
      <c r="H346" s="162"/>
      <c r="I346" s="162"/>
      <c r="J346" s="162"/>
      <c r="K346" s="162"/>
      <c r="L346" s="162"/>
      <c r="M346" s="162"/>
      <c r="N346" s="161"/>
      <c r="O346" s="161"/>
      <c r="P346" s="161"/>
      <c r="Q346" s="161"/>
      <c r="R346" s="162"/>
      <c r="S346" s="162"/>
      <c r="T346" s="162"/>
      <c r="U346" s="162"/>
      <c r="V346" s="162"/>
      <c r="W346" s="162"/>
      <c r="X346" s="162"/>
      <c r="Y346" s="162"/>
      <c r="Z346" s="151"/>
      <c r="AA346" s="151"/>
      <c r="AB346" s="151"/>
      <c r="AC346" s="151"/>
      <c r="AD346" s="151"/>
      <c r="AE346" s="151"/>
      <c r="AF346" s="151"/>
      <c r="AG346" s="151" t="s">
        <v>153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2" x14ac:dyDescent="0.2">
      <c r="A347" s="158"/>
      <c r="B347" s="159"/>
      <c r="C347" s="246"/>
      <c r="D347" s="247"/>
      <c r="E347" s="247"/>
      <c r="F347" s="247"/>
      <c r="G347" s="247"/>
      <c r="H347" s="162"/>
      <c r="I347" s="162"/>
      <c r="J347" s="162"/>
      <c r="K347" s="162"/>
      <c r="L347" s="162"/>
      <c r="M347" s="162"/>
      <c r="N347" s="161"/>
      <c r="O347" s="161"/>
      <c r="P347" s="161"/>
      <c r="Q347" s="161"/>
      <c r="R347" s="162"/>
      <c r="S347" s="162"/>
      <c r="T347" s="162"/>
      <c r="U347" s="162"/>
      <c r="V347" s="162"/>
      <c r="W347" s="162"/>
      <c r="X347" s="162"/>
      <c r="Y347" s="162"/>
      <c r="Z347" s="151"/>
      <c r="AA347" s="151"/>
      <c r="AB347" s="151"/>
      <c r="AC347" s="151"/>
      <c r="AD347" s="151"/>
      <c r="AE347" s="151"/>
      <c r="AF347" s="151"/>
      <c r="AG347" s="151" t="s">
        <v>156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74">
        <v>91</v>
      </c>
      <c r="B348" s="175" t="s">
        <v>460</v>
      </c>
      <c r="C348" s="184" t="s">
        <v>461</v>
      </c>
      <c r="D348" s="176" t="s">
        <v>273</v>
      </c>
      <c r="E348" s="177">
        <v>0.33002999999999999</v>
      </c>
      <c r="F348" s="178"/>
      <c r="G348" s="179">
        <f>ROUND(E348*F348,2)</f>
        <v>0</v>
      </c>
      <c r="H348" s="178"/>
      <c r="I348" s="179">
        <f>ROUND(E348*H348,2)</f>
        <v>0</v>
      </c>
      <c r="J348" s="178"/>
      <c r="K348" s="179">
        <f>ROUND(E348*J348,2)</f>
        <v>0</v>
      </c>
      <c r="L348" s="179">
        <v>21</v>
      </c>
      <c r="M348" s="179">
        <f>G348*(1+L348/100)</f>
        <v>0</v>
      </c>
      <c r="N348" s="177">
        <v>0</v>
      </c>
      <c r="O348" s="177">
        <f>ROUND(E348*N348,2)</f>
        <v>0</v>
      </c>
      <c r="P348" s="177">
        <v>0</v>
      </c>
      <c r="Q348" s="177">
        <f>ROUND(E348*P348,2)</f>
        <v>0</v>
      </c>
      <c r="R348" s="179" t="s">
        <v>403</v>
      </c>
      <c r="S348" s="179" t="s">
        <v>148</v>
      </c>
      <c r="T348" s="180" t="s">
        <v>148</v>
      </c>
      <c r="U348" s="162">
        <v>2.2549999999999999</v>
      </c>
      <c r="V348" s="162">
        <f>ROUND(E348*U348,2)</f>
        <v>0.74</v>
      </c>
      <c r="W348" s="162"/>
      <c r="X348" s="162" t="s">
        <v>274</v>
      </c>
      <c r="Y348" s="162" t="s">
        <v>150</v>
      </c>
      <c r="Z348" s="151"/>
      <c r="AA348" s="151"/>
      <c r="AB348" s="151"/>
      <c r="AC348" s="151"/>
      <c r="AD348" s="151"/>
      <c r="AE348" s="151"/>
      <c r="AF348" s="151"/>
      <c r="AG348" s="151" t="s">
        <v>275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">
      <c r="A349" s="158"/>
      <c r="B349" s="159"/>
      <c r="C349" s="248" t="s">
        <v>462</v>
      </c>
      <c r="D349" s="249"/>
      <c r="E349" s="249"/>
      <c r="F349" s="249"/>
      <c r="G349" s="249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62"/>
      <c r="Z349" s="151"/>
      <c r="AA349" s="151"/>
      <c r="AB349" s="151"/>
      <c r="AC349" s="151"/>
      <c r="AD349" s="151"/>
      <c r="AE349" s="151"/>
      <c r="AF349" s="151"/>
      <c r="AG349" s="151" t="s">
        <v>168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2" x14ac:dyDescent="0.2">
      <c r="A350" s="158"/>
      <c r="B350" s="159"/>
      <c r="C350" s="246"/>
      <c r="D350" s="247"/>
      <c r="E350" s="247"/>
      <c r="F350" s="247"/>
      <c r="G350" s="247"/>
      <c r="H350" s="162"/>
      <c r="I350" s="162"/>
      <c r="J350" s="162"/>
      <c r="K350" s="162"/>
      <c r="L350" s="162"/>
      <c r="M350" s="162"/>
      <c r="N350" s="161"/>
      <c r="O350" s="161"/>
      <c r="P350" s="161"/>
      <c r="Q350" s="161"/>
      <c r="R350" s="162"/>
      <c r="S350" s="162"/>
      <c r="T350" s="162"/>
      <c r="U350" s="162"/>
      <c r="V350" s="162"/>
      <c r="W350" s="162"/>
      <c r="X350" s="162"/>
      <c r="Y350" s="162"/>
      <c r="Z350" s="151"/>
      <c r="AA350" s="151"/>
      <c r="AB350" s="151"/>
      <c r="AC350" s="151"/>
      <c r="AD350" s="151"/>
      <c r="AE350" s="151"/>
      <c r="AF350" s="151"/>
      <c r="AG350" s="151" t="s">
        <v>156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x14ac:dyDescent="0.2">
      <c r="A351" s="167" t="s">
        <v>142</v>
      </c>
      <c r="B351" s="168" t="s">
        <v>92</v>
      </c>
      <c r="C351" s="183" t="s">
        <v>93</v>
      </c>
      <c r="D351" s="169"/>
      <c r="E351" s="170"/>
      <c r="F351" s="171"/>
      <c r="G351" s="171">
        <f>SUMIF(AG352:AG360,"&lt;&gt;NOR",G352:G360)</f>
        <v>0</v>
      </c>
      <c r="H351" s="171"/>
      <c r="I351" s="171">
        <f>SUM(I352:I360)</f>
        <v>0</v>
      </c>
      <c r="J351" s="171"/>
      <c r="K351" s="171">
        <f>SUM(K352:K360)</f>
        <v>0</v>
      </c>
      <c r="L351" s="171"/>
      <c r="M351" s="171">
        <f>SUM(M352:M360)</f>
        <v>0</v>
      </c>
      <c r="N351" s="170"/>
      <c r="O351" s="170">
        <f>SUM(O352:O360)</f>
        <v>0.22</v>
      </c>
      <c r="P351" s="170"/>
      <c r="Q351" s="170">
        <f>SUM(Q352:Q360)</f>
        <v>0</v>
      </c>
      <c r="R351" s="171"/>
      <c r="S351" s="171"/>
      <c r="T351" s="172"/>
      <c r="U351" s="166"/>
      <c r="V351" s="166">
        <f>SUM(V352:V360)</f>
        <v>0.36</v>
      </c>
      <c r="W351" s="166"/>
      <c r="X351" s="166"/>
      <c r="Y351" s="166"/>
      <c r="AG351" t="s">
        <v>143</v>
      </c>
    </row>
    <row r="352" spans="1:60" ht="22.5" outlineLevel="1" x14ac:dyDescent="0.2">
      <c r="A352" s="174">
        <v>92</v>
      </c>
      <c r="B352" s="175" t="s">
        <v>463</v>
      </c>
      <c r="C352" s="184" t="s">
        <v>464</v>
      </c>
      <c r="D352" s="176" t="s">
        <v>166</v>
      </c>
      <c r="E352" s="177">
        <v>5.7374999999999998</v>
      </c>
      <c r="F352" s="178"/>
      <c r="G352" s="179">
        <f>ROUND(E352*F352,2)</f>
        <v>0</v>
      </c>
      <c r="H352" s="178"/>
      <c r="I352" s="179">
        <f>ROUND(E352*H352,2)</f>
        <v>0</v>
      </c>
      <c r="J352" s="178"/>
      <c r="K352" s="179">
        <f>ROUND(E352*J352,2)</f>
        <v>0</v>
      </c>
      <c r="L352" s="179">
        <v>21</v>
      </c>
      <c r="M352" s="179">
        <f>G352*(1+L352/100)</f>
        <v>0</v>
      </c>
      <c r="N352" s="177">
        <v>1.61E-2</v>
      </c>
      <c r="O352" s="177">
        <f>ROUND(E352*N352,2)</f>
        <v>0.09</v>
      </c>
      <c r="P352" s="177">
        <v>0</v>
      </c>
      <c r="Q352" s="177">
        <f>ROUND(E352*P352,2)</f>
        <v>0</v>
      </c>
      <c r="R352" s="179" t="s">
        <v>361</v>
      </c>
      <c r="S352" s="179" t="s">
        <v>148</v>
      </c>
      <c r="T352" s="180" t="s">
        <v>148</v>
      </c>
      <c r="U352" s="162">
        <v>0</v>
      </c>
      <c r="V352" s="162">
        <f>ROUND(E352*U352,2)</f>
        <v>0</v>
      </c>
      <c r="W352" s="162"/>
      <c r="X352" s="162" t="s">
        <v>183</v>
      </c>
      <c r="Y352" s="162" t="s">
        <v>150</v>
      </c>
      <c r="Z352" s="151"/>
      <c r="AA352" s="151"/>
      <c r="AB352" s="151"/>
      <c r="AC352" s="151"/>
      <c r="AD352" s="151"/>
      <c r="AE352" s="151"/>
      <c r="AF352" s="151"/>
      <c r="AG352" s="151" t="s">
        <v>184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">
      <c r="A353" s="158"/>
      <c r="B353" s="159"/>
      <c r="C353" s="185" t="s">
        <v>465</v>
      </c>
      <c r="D353" s="164"/>
      <c r="E353" s="165">
        <v>5.7374999999999998</v>
      </c>
      <c r="F353" s="162"/>
      <c r="G353" s="162"/>
      <c r="H353" s="162"/>
      <c r="I353" s="162"/>
      <c r="J353" s="162"/>
      <c r="K353" s="162"/>
      <c r="L353" s="162"/>
      <c r="M353" s="162"/>
      <c r="N353" s="161"/>
      <c r="O353" s="161"/>
      <c r="P353" s="161"/>
      <c r="Q353" s="161"/>
      <c r="R353" s="162"/>
      <c r="S353" s="162"/>
      <c r="T353" s="162"/>
      <c r="U353" s="162"/>
      <c r="V353" s="162"/>
      <c r="W353" s="162"/>
      <c r="X353" s="162"/>
      <c r="Y353" s="162"/>
      <c r="Z353" s="151"/>
      <c r="AA353" s="151"/>
      <c r="AB353" s="151"/>
      <c r="AC353" s="151"/>
      <c r="AD353" s="151"/>
      <c r="AE353" s="151"/>
      <c r="AF353" s="151"/>
      <c r="AG353" s="151" t="s">
        <v>153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2" x14ac:dyDescent="0.2">
      <c r="A354" s="158"/>
      <c r="B354" s="159"/>
      <c r="C354" s="246"/>
      <c r="D354" s="247"/>
      <c r="E354" s="247"/>
      <c r="F354" s="247"/>
      <c r="G354" s="247"/>
      <c r="H354" s="162"/>
      <c r="I354" s="162"/>
      <c r="J354" s="162"/>
      <c r="K354" s="162"/>
      <c r="L354" s="162"/>
      <c r="M354" s="162"/>
      <c r="N354" s="161"/>
      <c r="O354" s="161"/>
      <c r="P354" s="161"/>
      <c r="Q354" s="161"/>
      <c r="R354" s="162"/>
      <c r="S354" s="162"/>
      <c r="T354" s="162"/>
      <c r="U354" s="162"/>
      <c r="V354" s="162"/>
      <c r="W354" s="162"/>
      <c r="X354" s="162"/>
      <c r="Y354" s="162"/>
      <c r="Z354" s="151"/>
      <c r="AA354" s="151"/>
      <c r="AB354" s="151"/>
      <c r="AC354" s="151"/>
      <c r="AD354" s="151"/>
      <c r="AE354" s="151"/>
      <c r="AF354" s="151"/>
      <c r="AG354" s="151" t="s">
        <v>156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ht="22.5" outlineLevel="1" x14ac:dyDescent="0.2">
      <c r="A355" s="174">
        <v>93</v>
      </c>
      <c r="B355" s="175" t="s">
        <v>466</v>
      </c>
      <c r="C355" s="184" t="s">
        <v>467</v>
      </c>
      <c r="D355" s="176" t="s">
        <v>166</v>
      </c>
      <c r="E355" s="177">
        <v>5.7374999999999998</v>
      </c>
      <c r="F355" s="178"/>
      <c r="G355" s="179">
        <f>ROUND(E355*F355,2)</f>
        <v>0</v>
      </c>
      <c r="H355" s="178"/>
      <c r="I355" s="179">
        <f>ROUND(E355*H355,2)</f>
        <v>0</v>
      </c>
      <c r="J355" s="178"/>
      <c r="K355" s="179">
        <f>ROUND(E355*J355,2)</f>
        <v>0</v>
      </c>
      <c r="L355" s="179">
        <v>21</v>
      </c>
      <c r="M355" s="179">
        <f>G355*(1+L355/100)</f>
        <v>0</v>
      </c>
      <c r="N355" s="177">
        <v>2.3449999999999999E-2</v>
      </c>
      <c r="O355" s="177">
        <f>ROUND(E355*N355,2)</f>
        <v>0.13</v>
      </c>
      <c r="P355" s="177">
        <v>0</v>
      </c>
      <c r="Q355" s="177">
        <f>ROUND(E355*P355,2)</f>
        <v>0</v>
      </c>
      <c r="R355" s="179" t="s">
        <v>361</v>
      </c>
      <c r="S355" s="179" t="s">
        <v>148</v>
      </c>
      <c r="T355" s="180" t="s">
        <v>148</v>
      </c>
      <c r="U355" s="162">
        <v>0</v>
      </c>
      <c r="V355" s="162">
        <f>ROUND(E355*U355,2)</f>
        <v>0</v>
      </c>
      <c r="W355" s="162"/>
      <c r="X355" s="162" t="s">
        <v>183</v>
      </c>
      <c r="Y355" s="162" t="s">
        <v>150</v>
      </c>
      <c r="Z355" s="151"/>
      <c r="AA355" s="151"/>
      <c r="AB355" s="151"/>
      <c r="AC355" s="151"/>
      <c r="AD355" s="151"/>
      <c r="AE355" s="151"/>
      <c r="AF355" s="151"/>
      <c r="AG355" s="151" t="s">
        <v>184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85" t="s">
        <v>468</v>
      </c>
      <c r="D356" s="164"/>
      <c r="E356" s="165">
        <v>5.7374999999999998</v>
      </c>
      <c r="F356" s="162"/>
      <c r="G356" s="162"/>
      <c r="H356" s="162"/>
      <c r="I356" s="162"/>
      <c r="J356" s="162"/>
      <c r="K356" s="162"/>
      <c r="L356" s="162"/>
      <c r="M356" s="162"/>
      <c r="N356" s="161"/>
      <c r="O356" s="161"/>
      <c r="P356" s="161"/>
      <c r="Q356" s="161"/>
      <c r="R356" s="162"/>
      <c r="S356" s="162"/>
      <c r="T356" s="162"/>
      <c r="U356" s="162"/>
      <c r="V356" s="162"/>
      <c r="W356" s="162"/>
      <c r="X356" s="162"/>
      <c r="Y356" s="162"/>
      <c r="Z356" s="151"/>
      <c r="AA356" s="151"/>
      <c r="AB356" s="151"/>
      <c r="AC356" s="151"/>
      <c r="AD356" s="151"/>
      <c r="AE356" s="151"/>
      <c r="AF356" s="151"/>
      <c r="AG356" s="151" t="s">
        <v>153</v>
      </c>
      <c r="AH356" s="151">
        <v>5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2" x14ac:dyDescent="0.2">
      <c r="A357" s="158"/>
      <c r="B357" s="159"/>
      <c r="C357" s="246"/>
      <c r="D357" s="247"/>
      <c r="E357" s="247"/>
      <c r="F357" s="247"/>
      <c r="G357" s="247"/>
      <c r="H357" s="162"/>
      <c r="I357" s="162"/>
      <c r="J357" s="162"/>
      <c r="K357" s="162"/>
      <c r="L357" s="162"/>
      <c r="M357" s="162"/>
      <c r="N357" s="161"/>
      <c r="O357" s="161"/>
      <c r="P357" s="161"/>
      <c r="Q357" s="161"/>
      <c r="R357" s="162"/>
      <c r="S357" s="162"/>
      <c r="T357" s="162"/>
      <c r="U357" s="162"/>
      <c r="V357" s="162"/>
      <c r="W357" s="162"/>
      <c r="X357" s="162"/>
      <c r="Y357" s="162"/>
      <c r="Z357" s="151"/>
      <c r="AA357" s="151"/>
      <c r="AB357" s="151"/>
      <c r="AC357" s="151"/>
      <c r="AD357" s="151"/>
      <c r="AE357" s="151"/>
      <c r="AF357" s="151"/>
      <c r="AG357" s="151" t="s">
        <v>156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4">
        <v>94</v>
      </c>
      <c r="B358" s="175" t="s">
        <v>469</v>
      </c>
      <c r="C358" s="184" t="s">
        <v>470</v>
      </c>
      <c r="D358" s="176" t="s">
        <v>273</v>
      </c>
      <c r="E358" s="177">
        <v>0.22692000000000001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7">
        <v>0</v>
      </c>
      <c r="O358" s="177">
        <f>ROUND(E358*N358,2)</f>
        <v>0</v>
      </c>
      <c r="P358" s="177">
        <v>0</v>
      </c>
      <c r="Q358" s="177">
        <f>ROUND(E358*P358,2)</f>
        <v>0</v>
      </c>
      <c r="R358" s="179" t="s">
        <v>471</v>
      </c>
      <c r="S358" s="179" t="s">
        <v>148</v>
      </c>
      <c r="T358" s="180" t="s">
        <v>148</v>
      </c>
      <c r="U358" s="162">
        <v>1.5980000000000001</v>
      </c>
      <c r="V358" s="162">
        <f>ROUND(E358*U358,2)</f>
        <v>0.36</v>
      </c>
      <c r="W358" s="162"/>
      <c r="X358" s="162" t="s">
        <v>274</v>
      </c>
      <c r="Y358" s="162" t="s">
        <v>150</v>
      </c>
      <c r="Z358" s="151"/>
      <c r="AA358" s="151"/>
      <c r="AB358" s="151"/>
      <c r="AC358" s="151"/>
      <c r="AD358" s="151"/>
      <c r="AE358" s="151"/>
      <c r="AF358" s="151"/>
      <c r="AG358" s="151" t="s">
        <v>275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48" t="s">
        <v>462</v>
      </c>
      <c r="D359" s="249"/>
      <c r="E359" s="249"/>
      <c r="F359" s="249"/>
      <c r="G359" s="249"/>
      <c r="H359" s="162"/>
      <c r="I359" s="162"/>
      <c r="J359" s="162"/>
      <c r="K359" s="162"/>
      <c r="L359" s="162"/>
      <c r="M359" s="162"/>
      <c r="N359" s="161"/>
      <c r="O359" s="161"/>
      <c r="P359" s="161"/>
      <c r="Q359" s="161"/>
      <c r="R359" s="162"/>
      <c r="S359" s="162"/>
      <c r="T359" s="162"/>
      <c r="U359" s="162"/>
      <c r="V359" s="162"/>
      <c r="W359" s="162"/>
      <c r="X359" s="162"/>
      <c r="Y359" s="162"/>
      <c r="Z359" s="151"/>
      <c r="AA359" s="151"/>
      <c r="AB359" s="151"/>
      <c r="AC359" s="151"/>
      <c r="AD359" s="151"/>
      <c r="AE359" s="151"/>
      <c r="AF359" s="151"/>
      <c r="AG359" s="151" t="s">
        <v>168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">
      <c r="A360" s="158"/>
      <c r="B360" s="159"/>
      <c r="C360" s="246"/>
      <c r="D360" s="247"/>
      <c r="E360" s="247"/>
      <c r="F360" s="247"/>
      <c r="G360" s="247"/>
      <c r="H360" s="162"/>
      <c r="I360" s="162"/>
      <c r="J360" s="162"/>
      <c r="K360" s="162"/>
      <c r="L360" s="162"/>
      <c r="M360" s="162"/>
      <c r="N360" s="161"/>
      <c r="O360" s="161"/>
      <c r="P360" s="161"/>
      <c r="Q360" s="161"/>
      <c r="R360" s="162"/>
      <c r="S360" s="162"/>
      <c r="T360" s="162"/>
      <c r="U360" s="162"/>
      <c r="V360" s="162"/>
      <c r="W360" s="162"/>
      <c r="X360" s="162"/>
      <c r="Y360" s="162"/>
      <c r="Z360" s="151"/>
      <c r="AA360" s="151"/>
      <c r="AB360" s="151"/>
      <c r="AC360" s="151"/>
      <c r="AD360" s="151"/>
      <c r="AE360" s="151"/>
      <c r="AF360" s="151"/>
      <c r="AG360" s="151" t="s">
        <v>156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x14ac:dyDescent="0.2">
      <c r="A361" s="167" t="s">
        <v>142</v>
      </c>
      <c r="B361" s="168" t="s">
        <v>94</v>
      </c>
      <c r="C361" s="183" t="s">
        <v>95</v>
      </c>
      <c r="D361" s="169"/>
      <c r="E361" s="170"/>
      <c r="F361" s="171"/>
      <c r="G361" s="171">
        <f>SUMIF(AG362:AG402,"&lt;&gt;NOR",G362:G402)</f>
        <v>0</v>
      </c>
      <c r="H361" s="171"/>
      <c r="I361" s="171">
        <f>SUM(I362:I402)</f>
        <v>0</v>
      </c>
      <c r="J361" s="171"/>
      <c r="K361" s="171">
        <f>SUM(K362:K402)</f>
        <v>0</v>
      </c>
      <c r="L361" s="171"/>
      <c r="M361" s="171">
        <f>SUM(M362:M402)</f>
        <v>0</v>
      </c>
      <c r="N361" s="170"/>
      <c r="O361" s="170">
        <f>SUM(O362:O402)</f>
        <v>1.02</v>
      </c>
      <c r="P361" s="170"/>
      <c r="Q361" s="170">
        <f>SUM(Q362:Q402)</f>
        <v>0.12</v>
      </c>
      <c r="R361" s="171"/>
      <c r="S361" s="171"/>
      <c r="T361" s="172"/>
      <c r="U361" s="166"/>
      <c r="V361" s="166">
        <f>SUM(V362:V402)</f>
        <v>34.140000000000008</v>
      </c>
      <c r="W361" s="166"/>
      <c r="X361" s="166"/>
      <c r="Y361" s="166"/>
      <c r="AG361" t="s">
        <v>143</v>
      </c>
    </row>
    <row r="362" spans="1:60" ht="22.5" outlineLevel="1" x14ac:dyDescent="0.2">
      <c r="A362" s="174">
        <v>95</v>
      </c>
      <c r="B362" s="175" t="s">
        <v>472</v>
      </c>
      <c r="C362" s="184" t="s">
        <v>473</v>
      </c>
      <c r="D362" s="176" t="s">
        <v>172</v>
      </c>
      <c r="E362" s="177">
        <v>93.21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7">
        <v>0</v>
      </c>
      <c r="O362" s="177">
        <f>ROUND(E362*N362,2)</f>
        <v>0</v>
      </c>
      <c r="P362" s="177">
        <v>8.0000000000000007E-5</v>
      </c>
      <c r="Q362" s="177">
        <f>ROUND(E362*P362,2)</f>
        <v>0.01</v>
      </c>
      <c r="R362" s="179" t="s">
        <v>474</v>
      </c>
      <c r="S362" s="179" t="s">
        <v>148</v>
      </c>
      <c r="T362" s="180" t="s">
        <v>148</v>
      </c>
      <c r="U362" s="162">
        <v>0.04</v>
      </c>
      <c r="V362" s="162">
        <f>ROUND(E362*U362,2)</f>
        <v>3.73</v>
      </c>
      <c r="W362" s="162"/>
      <c r="X362" s="162" t="s">
        <v>161</v>
      </c>
      <c r="Y362" s="162" t="s">
        <v>150</v>
      </c>
      <c r="Z362" s="151"/>
      <c r="AA362" s="151"/>
      <c r="AB362" s="151"/>
      <c r="AC362" s="151"/>
      <c r="AD362" s="151"/>
      <c r="AE362" s="151"/>
      <c r="AF362" s="151"/>
      <c r="AG362" s="151" t="s">
        <v>162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2" x14ac:dyDescent="0.2">
      <c r="A363" s="158"/>
      <c r="B363" s="159"/>
      <c r="C363" s="185" t="s">
        <v>475</v>
      </c>
      <c r="D363" s="164"/>
      <c r="E363" s="165">
        <v>16.16</v>
      </c>
      <c r="F363" s="162"/>
      <c r="G363" s="162"/>
      <c r="H363" s="162"/>
      <c r="I363" s="162"/>
      <c r="J363" s="162"/>
      <c r="K363" s="162"/>
      <c r="L363" s="162"/>
      <c r="M363" s="162"/>
      <c r="N363" s="161"/>
      <c r="O363" s="161"/>
      <c r="P363" s="161"/>
      <c r="Q363" s="161"/>
      <c r="R363" s="162"/>
      <c r="S363" s="162"/>
      <c r="T363" s="162"/>
      <c r="U363" s="162"/>
      <c r="V363" s="162"/>
      <c r="W363" s="162"/>
      <c r="X363" s="162"/>
      <c r="Y363" s="162"/>
      <c r="Z363" s="151"/>
      <c r="AA363" s="151"/>
      <c r="AB363" s="151"/>
      <c r="AC363" s="151"/>
      <c r="AD363" s="151"/>
      <c r="AE363" s="151"/>
      <c r="AF363" s="151"/>
      <c r="AG363" s="151" t="s">
        <v>153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85" t="s">
        <v>476</v>
      </c>
      <c r="D364" s="164"/>
      <c r="E364" s="165">
        <v>20.399999999999999</v>
      </c>
      <c r="F364" s="162"/>
      <c r="G364" s="162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62"/>
      <c r="Z364" s="151"/>
      <c r="AA364" s="151"/>
      <c r="AB364" s="151"/>
      <c r="AC364" s="151"/>
      <c r="AD364" s="151"/>
      <c r="AE364" s="151"/>
      <c r="AF364" s="151"/>
      <c r="AG364" s="151" t="s">
        <v>153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85" t="s">
        <v>477</v>
      </c>
      <c r="D365" s="164"/>
      <c r="E365" s="165">
        <v>20.3</v>
      </c>
      <c r="F365" s="162"/>
      <c r="G365" s="162"/>
      <c r="H365" s="162"/>
      <c r="I365" s="162"/>
      <c r="J365" s="162"/>
      <c r="K365" s="162"/>
      <c r="L365" s="162"/>
      <c r="M365" s="162"/>
      <c r="N365" s="161"/>
      <c r="O365" s="161"/>
      <c r="P365" s="161"/>
      <c r="Q365" s="161"/>
      <c r="R365" s="162"/>
      <c r="S365" s="162"/>
      <c r="T365" s="162"/>
      <c r="U365" s="162"/>
      <c r="V365" s="162"/>
      <c r="W365" s="162"/>
      <c r="X365" s="162"/>
      <c r="Y365" s="162"/>
      <c r="Z365" s="151"/>
      <c r="AA365" s="151"/>
      <c r="AB365" s="151"/>
      <c r="AC365" s="151"/>
      <c r="AD365" s="151"/>
      <c r="AE365" s="151"/>
      <c r="AF365" s="151"/>
      <c r="AG365" s="151" t="s">
        <v>153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85" t="s">
        <v>478</v>
      </c>
      <c r="D366" s="164"/>
      <c r="E366" s="165">
        <v>22.4</v>
      </c>
      <c r="F366" s="162"/>
      <c r="G366" s="162"/>
      <c r="H366" s="162"/>
      <c r="I366" s="162"/>
      <c r="J366" s="162"/>
      <c r="K366" s="162"/>
      <c r="L366" s="162"/>
      <c r="M366" s="162"/>
      <c r="N366" s="161"/>
      <c r="O366" s="161"/>
      <c r="P366" s="161"/>
      <c r="Q366" s="161"/>
      <c r="R366" s="162"/>
      <c r="S366" s="162"/>
      <c r="T366" s="162"/>
      <c r="U366" s="162"/>
      <c r="V366" s="162"/>
      <c r="W366" s="162"/>
      <c r="X366" s="162"/>
      <c r="Y366" s="162"/>
      <c r="Z366" s="151"/>
      <c r="AA366" s="151"/>
      <c r="AB366" s="151"/>
      <c r="AC366" s="151"/>
      <c r="AD366" s="151"/>
      <c r="AE366" s="151"/>
      <c r="AF366" s="151"/>
      <c r="AG366" s="151" t="s">
        <v>153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85" t="s">
        <v>479</v>
      </c>
      <c r="D367" s="164"/>
      <c r="E367" s="165">
        <v>13.95</v>
      </c>
      <c r="F367" s="162"/>
      <c r="G367" s="162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62"/>
      <c r="Z367" s="151"/>
      <c r="AA367" s="151"/>
      <c r="AB367" s="151"/>
      <c r="AC367" s="151"/>
      <c r="AD367" s="151"/>
      <c r="AE367" s="151"/>
      <c r="AF367" s="151"/>
      <c r="AG367" s="151" t="s">
        <v>153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2" x14ac:dyDescent="0.2">
      <c r="A368" s="158"/>
      <c r="B368" s="159"/>
      <c r="C368" s="246"/>
      <c r="D368" s="247"/>
      <c r="E368" s="247"/>
      <c r="F368" s="247"/>
      <c r="G368" s="247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62"/>
      <c r="Z368" s="151"/>
      <c r="AA368" s="151"/>
      <c r="AB368" s="151"/>
      <c r="AC368" s="151"/>
      <c r="AD368" s="151"/>
      <c r="AE368" s="151"/>
      <c r="AF368" s="151"/>
      <c r="AG368" s="151" t="s">
        <v>156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1" x14ac:dyDescent="0.2">
      <c r="A369" s="174">
        <v>96</v>
      </c>
      <c r="B369" s="175" t="s">
        <v>480</v>
      </c>
      <c r="C369" s="184" t="s">
        <v>481</v>
      </c>
      <c r="D369" s="176" t="s">
        <v>166</v>
      </c>
      <c r="E369" s="177">
        <v>91.206249999999997</v>
      </c>
      <c r="F369" s="178"/>
      <c r="G369" s="179">
        <f>ROUND(E369*F369,2)</f>
        <v>0</v>
      </c>
      <c r="H369" s="178"/>
      <c r="I369" s="179">
        <f>ROUND(E369*H369,2)</f>
        <v>0</v>
      </c>
      <c r="J369" s="178"/>
      <c r="K369" s="179">
        <f>ROUND(E369*J369,2)</f>
        <v>0</v>
      </c>
      <c r="L369" s="179">
        <v>21</v>
      </c>
      <c r="M369" s="179">
        <f>G369*(1+L369/100)</f>
        <v>0</v>
      </c>
      <c r="N369" s="177">
        <v>0</v>
      </c>
      <c r="O369" s="177">
        <f>ROUND(E369*N369,2)</f>
        <v>0</v>
      </c>
      <c r="P369" s="177">
        <v>1E-3</v>
      </c>
      <c r="Q369" s="177">
        <f>ROUND(E369*P369,2)</f>
        <v>0.09</v>
      </c>
      <c r="R369" s="179" t="s">
        <v>474</v>
      </c>
      <c r="S369" s="179" t="s">
        <v>148</v>
      </c>
      <c r="T369" s="180" t="s">
        <v>148</v>
      </c>
      <c r="U369" s="162">
        <v>0.26</v>
      </c>
      <c r="V369" s="162">
        <f>ROUND(E369*U369,2)</f>
        <v>23.71</v>
      </c>
      <c r="W369" s="162"/>
      <c r="X369" s="162" t="s">
        <v>161</v>
      </c>
      <c r="Y369" s="162" t="s">
        <v>150</v>
      </c>
      <c r="Z369" s="151"/>
      <c r="AA369" s="151"/>
      <c r="AB369" s="151"/>
      <c r="AC369" s="151"/>
      <c r="AD369" s="151"/>
      <c r="AE369" s="151"/>
      <c r="AF369" s="151"/>
      <c r="AG369" s="151" t="s">
        <v>162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2" x14ac:dyDescent="0.2">
      <c r="A370" s="158"/>
      <c r="B370" s="159"/>
      <c r="C370" s="185" t="s">
        <v>482</v>
      </c>
      <c r="D370" s="164"/>
      <c r="E370" s="165">
        <v>23.734999999999999</v>
      </c>
      <c r="F370" s="162"/>
      <c r="G370" s="162"/>
      <c r="H370" s="162"/>
      <c r="I370" s="162"/>
      <c r="J370" s="162"/>
      <c r="K370" s="162"/>
      <c r="L370" s="162"/>
      <c r="M370" s="162"/>
      <c r="N370" s="161"/>
      <c r="O370" s="161"/>
      <c r="P370" s="161"/>
      <c r="Q370" s="161"/>
      <c r="R370" s="162"/>
      <c r="S370" s="162"/>
      <c r="T370" s="162"/>
      <c r="U370" s="162"/>
      <c r="V370" s="162"/>
      <c r="W370" s="162"/>
      <c r="X370" s="162"/>
      <c r="Y370" s="162"/>
      <c r="Z370" s="151"/>
      <c r="AA370" s="151"/>
      <c r="AB370" s="151"/>
      <c r="AC370" s="151"/>
      <c r="AD370" s="151"/>
      <c r="AE370" s="151"/>
      <c r="AF370" s="151"/>
      <c r="AG370" s="151" t="s">
        <v>153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85" t="s">
        <v>483</v>
      </c>
      <c r="D371" s="164"/>
      <c r="E371" s="165">
        <v>32.159999999999997</v>
      </c>
      <c r="F371" s="162"/>
      <c r="G371" s="162"/>
      <c r="H371" s="162"/>
      <c r="I371" s="162"/>
      <c r="J371" s="162"/>
      <c r="K371" s="162"/>
      <c r="L371" s="162"/>
      <c r="M371" s="162"/>
      <c r="N371" s="161"/>
      <c r="O371" s="161"/>
      <c r="P371" s="161"/>
      <c r="Q371" s="161"/>
      <c r="R371" s="162"/>
      <c r="S371" s="162"/>
      <c r="T371" s="162"/>
      <c r="U371" s="162"/>
      <c r="V371" s="162"/>
      <c r="W371" s="162"/>
      <c r="X371" s="162"/>
      <c r="Y371" s="162"/>
      <c r="Z371" s="151"/>
      <c r="AA371" s="151"/>
      <c r="AB371" s="151"/>
      <c r="AC371" s="151"/>
      <c r="AD371" s="151"/>
      <c r="AE371" s="151"/>
      <c r="AF371" s="151"/>
      <c r="AG371" s="151" t="s">
        <v>153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85" t="s">
        <v>484</v>
      </c>
      <c r="D372" s="164"/>
      <c r="E372" s="165">
        <v>21.465</v>
      </c>
      <c r="F372" s="162"/>
      <c r="G372" s="162"/>
      <c r="H372" s="162"/>
      <c r="I372" s="162"/>
      <c r="J372" s="162"/>
      <c r="K372" s="162"/>
      <c r="L372" s="162"/>
      <c r="M372" s="162"/>
      <c r="N372" s="161"/>
      <c r="O372" s="161"/>
      <c r="P372" s="161"/>
      <c r="Q372" s="161"/>
      <c r="R372" s="162"/>
      <c r="S372" s="162"/>
      <c r="T372" s="162"/>
      <c r="U372" s="162"/>
      <c r="V372" s="162"/>
      <c r="W372" s="162"/>
      <c r="X372" s="162"/>
      <c r="Y372" s="162"/>
      <c r="Z372" s="151"/>
      <c r="AA372" s="151"/>
      <c r="AB372" s="151"/>
      <c r="AC372" s="151"/>
      <c r="AD372" s="151"/>
      <c r="AE372" s="151"/>
      <c r="AF372" s="151"/>
      <c r="AG372" s="151" t="s">
        <v>153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85" t="s">
        <v>485</v>
      </c>
      <c r="D373" s="164"/>
      <c r="E373" s="165">
        <v>13.84625</v>
      </c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62"/>
      <c r="Z373" s="151"/>
      <c r="AA373" s="151"/>
      <c r="AB373" s="151"/>
      <c r="AC373" s="151"/>
      <c r="AD373" s="151"/>
      <c r="AE373" s="151"/>
      <c r="AF373" s="151"/>
      <c r="AG373" s="151" t="s">
        <v>153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246"/>
      <c r="D374" s="247"/>
      <c r="E374" s="247"/>
      <c r="F374" s="247"/>
      <c r="G374" s="247"/>
      <c r="H374" s="162"/>
      <c r="I374" s="162"/>
      <c r="J374" s="162"/>
      <c r="K374" s="162"/>
      <c r="L374" s="162"/>
      <c r="M374" s="162"/>
      <c r="N374" s="161"/>
      <c r="O374" s="161"/>
      <c r="P374" s="161"/>
      <c r="Q374" s="161"/>
      <c r="R374" s="162"/>
      <c r="S374" s="162"/>
      <c r="T374" s="162"/>
      <c r="U374" s="162"/>
      <c r="V374" s="162"/>
      <c r="W374" s="162"/>
      <c r="X374" s="162"/>
      <c r="Y374" s="162"/>
      <c r="Z374" s="151"/>
      <c r="AA374" s="151"/>
      <c r="AB374" s="151"/>
      <c r="AC374" s="151"/>
      <c r="AD374" s="151"/>
      <c r="AE374" s="151"/>
      <c r="AF374" s="151"/>
      <c r="AG374" s="151" t="s">
        <v>156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1" x14ac:dyDescent="0.2">
      <c r="A375" s="174">
        <v>97</v>
      </c>
      <c r="B375" s="175" t="s">
        <v>486</v>
      </c>
      <c r="C375" s="184" t="s">
        <v>487</v>
      </c>
      <c r="D375" s="176" t="s">
        <v>166</v>
      </c>
      <c r="E375" s="177">
        <v>15.276</v>
      </c>
      <c r="F375" s="178"/>
      <c r="G375" s="179">
        <f>ROUND(E375*F375,2)</f>
        <v>0</v>
      </c>
      <c r="H375" s="178"/>
      <c r="I375" s="179">
        <f>ROUND(E375*H375,2)</f>
        <v>0</v>
      </c>
      <c r="J375" s="178"/>
      <c r="K375" s="179">
        <f>ROUND(E375*J375,2)</f>
        <v>0</v>
      </c>
      <c r="L375" s="179">
        <v>21</v>
      </c>
      <c r="M375" s="179">
        <f>G375*(1+L375/100)</f>
        <v>0</v>
      </c>
      <c r="N375" s="177">
        <v>0</v>
      </c>
      <c r="O375" s="177">
        <f>ROUND(E375*N375,2)</f>
        <v>0</v>
      </c>
      <c r="P375" s="177">
        <v>1E-3</v>
      </c>
      <c r="Q375" s="177">
        <f>ROUND(E375*P375,2)</f>
        <v>0.02</v>
      </c>
      <c r="R375" s="179" t="s">
        <v>474</v>
      </c>
      <c r="S375" s="179" t="s">
        <v>148</v>
      </c>
      <c r="T375" s="180" t="s">
        <v>148</v>
      </c>
      <c r="U375" s="162">
        <v>0.27</v>
      </c>
      <c r="V375" s="162">
        <f>ROUND(E375*U375,2)</f>
        <v>4.12</v>
      </c>
      <c r="W375" s="162"/>
      <c r="X375" s="162" t="s">
        <v>161</v>
      </c>
      <c r="Y375" s="162" t="s">
        <v>150</v>
      </c>
      <c r="Z375" s="151"/>
      <c r="AA375" s="151"/>
      <c r="AB375" s="151"/>
      <c r="AC375" s="151"/>
      <c r="AD375" s="151"/>
      <c r="AE375" s="151"/>
      <c r="AF375" s="151"/>
      <c r="AG375" s="151" t="s">
        <v>162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">
      <c r="A376" s="158"/>
      <c r="B376" s="159"/>
      <c r="C376" s="185" t="s">
        <v>488</v>
      </c>
      <c r="D376" s="164"/>
      <c r="E376" s="165">
        <v>15.276</v>
      </c>
      <c r="F376" s="162"/>
      <c r="G376" s="162"/>
      <c r="H376" s="162"/>
      <c r="I376" s="162"/>
      <c r="J376" s="162"/>
      <c r="K376" s="162"/>
      <c r="L376" s="162"/>
      <c r="M376" s="162"/>
      <c r="N376" s="161"/>
      <c r="O376" s="161"/>
      <c r="P376" s="161"/>
      <c r="Q376" s="161"/>
      <c r="R376" s="162"/>
      <c r="S376" s="162"/>
      <c r="T376" s="162"/>
      <c r="U376" s="162"/>
      <c r="V376" s="162"/>
      <c r="W376" s="162"/>
      <c r="X376" s="162"/>
      <c r="Y376" s="162"/>
      <c r="Z376" s="151"/>
      <c r="AA376" s="151"/>
      <c r="AB376" s="151"/>
      <c r="AC376" s="151"/>
      <c r="AD376" s="151"/>
      <c r="AE376" s="151"/>
      <c r="AF376" s="151"/>
      <c r="AG376" s="151" t="s">
        <v>153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2" x14ac:dyDescent="0.2">
      <c r="A377" s="158"/>
      <c r="B377" s="159"/>
      <c r="C377" s="246"/>
      <c r="D377" s="247"/>
      <c r="E377" s="247"/>
      <c r="F377" s="247"/>
      <c r="G377" s="247"/>
      <c r="H377" s="162"/>
      <c r="I377" s="162"/>
      <c r="J377" s="162"/>
      <c r="K377" s="162"/>
      <c r="L377" s="162"/>
      <c r="M377" s="162"/>
      <c r="N377" s="161"/>
      <c r="O377" s="161"/>
      <c r="P377" s="161"/>
      <c r="Q377" s="161"/>
      <c r="R377" s="162"/>
      <c r="S377" s="162"/>
      <c r="T377" s="162"/>
      <c r="U377" s="162"/>
      <c r="V377" s="162"/>
      <c r="W377" s="162"/>
      <c r="X377" s="162"/>
      <c r="Y377" s="162"/>
      <c r="Z377" s="151"/>
      <c r="AA377" s="151"/>
      <c r="AB377" s="151"/>
      <c r="AC377" s="151"/>
      <c r="AD377" s="151"/>
      <c r="AE377" s="151"/>
      <c r="AF377" s="151"/>
      <c r="AG377" s="151" t="s">
        <v>156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33.75" outlineLevel="1" x14ac:dyDescent="0.2">
      <c r="A378" s="174">
        <v>98</v>
      </c>
      <c r="B378" s="175" t="s">
        <v>489</v>
      </c>
      <c r="C378" s="184" t="s">
        <v>490</v>
      </c>
      <c r="D378" s="176" t="s">
        <v>172</v>
      </c>
      <c r="E378" s="177">
        <v>8</v>
      </c>
      <c r="F378" s="178"/>
      <c r="G378" s="179">
        <f>ROUND(E378*F378,2)</f>
        <v>0</v>
      </c>
      <c r="H378" s="178"/>
      <c r="I378" s="179">
        <f>ROUND(E378*H378,2)</f>
        <v>0</v>
      </c>
      <c r="J378" s="178"/>
      <c r="K378" s="179">
        <f>ROUND(E378*J378,2)</f>
        <v>0</v>
      </c>
      <c r="L378" s="179">
        <v>21</v>
      </c>
      <c r="M378" s="179">
        <f>G378*(1+L378/100)</f>
        <v>0</v>
      </c>
      <c r="N378" s="177">
        <v>1.7000000000000001E-4</v>
      </c>
      <c r="O378" s="177">
        <f>ROUND(E378*N378,2)</f>
        <v>0</v>
      </c>
      <c r="P378" s="177">
        <v>0</v>
      </c>
      <c r="Q378" s="177">
        <f>ROUND(E378*P378,2)</f>
        <v>0</v>
      </c>
      <c r="R378" s="179" t="s">
        <v>474</v>
      </c>
      <c r="S378" s="179" t="s">
        <v>148</v>
      </c>
      <c r="T378" s="180" t="s">
        <v>148</v>
      </c>
      <c r="U378" s="162">
        <v>0.15</v>
      </c>
      <c r="V378" s="162">
        <f>ROUND(E378*U378,2)</f>
        <v>1.2</v>
      </c>
      <c r="W378" s="162"/>
      <c r="X378" s="162" t="s">
        <v>161</v>
      </c>
      <c r="Y378" s="162" t="s">
        <v>150</v>
      </c>
      <c r="Z378" s="151"/>
      <c r="AA378" s="151"/>
      <c r="AB378" s="151"/>
      <c r="AC378" s="151"/>
      <c r="AD378" s="151"/>
      <c r="AE378" s="151"/>
      <c r="AF378" s="151"/>
      <c r="AG378" s="151" t="s">
        <v>162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2" x14ac:dyDescent="0.2">
      <c r="A379" s="158"/>
      <c r="B379" s="159"/>
      <c r="C379" s="185" t="s">
        <v>243</v>
      </c>
      <c r="D379" s="164"/>
      <c r="E379" s="165">
        <v>1</v>
      </c>
      <c r="F379" s="162"/>
      <c r="G379" s="162"/>
      <c r="H379" s="162"/>
      <c r="I379" s="162"/>
      <c r="J379" s="162"/>
      <c r="K379" s="162"/>
      <c r="L379" s="162"/>
      <c r="M379" s="162"/>
      <c r="N379" s="161"/>
      <c r="O379" s="161"/>
      <c r="P379" s="161"/>
      <c r="Q379" s="161"/>
      <c r="R379" s="162"/>
      <c r="S379" s="162"/>
      <c r="T379" s="162"/>
      <c r="U379" s="162"/>
      <c r="V379" s="162"/>
      <c r="W379" s="162"/>
      <c r="X379" s="162"/>
      <c r="Y379" s="162"/>
      <c r="Z379" s="151"/>
      <c r="AA379" s="151"/>
      <c r="AB379" s="151"/>
      <c r="AC379" s="151"/>
      <c r="AD379" s="151"/>
      <c r="AE379" s="151"/>
      <c r="AF379" s="151"/>
      <c r="AG379" s="151" t="s">
        <v>153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85" t="s">
        <v>246</v>
      </c>
      <c r="D380" s="164"/>
      <c r="E380" s="165">
        <v>1</v>
      </c>
      <c r="F380" s="162"/>
      <c r="G380" s="162"/>
      <c r="H380" s="162"/>
      <c r="I380" s="162"/>
      <c r="J380" s="162"/>
      <c r="K380" s="162"/>
      <c r="L380" s="162"/>
      <c r="M380" s="162"/>
      <c r="N380" s="161"/>
      <c r="O380" s="161"/>
      <c r="P380" s="161"/>
      <c r="Q380" s="161"/>
      <c r="R380" s="162"/>
      <c r="S380" s="162"/>
      <c r="T380" s="162"/>
      <c r="U380" s="162"/>
      <c r="V380" s="162"/>
      <c r="W380" s="162"/>
      <c r="X380" s="162"/>
      <c r="Y380" s="162"/>
      <c r="Z380" s="151"/>
      <c r="AA380" s="151"/>
      <c r="AB380" s="151"/>
      <c r="AC380" s="151"/>
      <c r="AD380" s="151"/>
      <c r="AE380" s="151"/>
      <c r="AF380" s="151"/>
      <c r="AG380" s="151" t="s">
        <v>153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85" t="s">
        <v>244</v>
      </c>
      <c r="D381" s="164"/>
      <c r="E381" s="165">
        <v>1</v>
      </c>
      <c r="F381" s="162"/>
      <c r="G381" s="162"/>
      <c r="H381" s="162"/>
      <c r="I381" s="162"/>
      <c r="J381" s="162"/>
      <c r="K381" s="162"/>
      <c r="L381" s="162"/>
      <c r="M381" s="162"/>
      <c r="N381" s="161"/>
      <c r="O381" s="161"/>
      <c r="P381" s="161"/>
      <c r="Q381" s="161"/>
      <c r="R381" s="162"/>
      <c r="S381" s="162"/>
      <c r="T381" s="162"/>
      <c r="U381" s="162"/>
      <c r="V381" s="162"/>
      <c r="W381" s="162"/>
      <c r="X381" s="162"/>
      <c r="Y381" s="162"/>
      <c r="Z381" s="151"/>
      <c r="AA381" s="151"/>
      <c r="AB381" s="151"/>
      <c r="AC381" s="151"/>
      <c r="AD381" s="151"/>
      <c r="AE381" s="151"/>
      <c r="AF381" s="151"/>
      <c r="AG381" s="151" t="s">
        <v>153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85" t="s">
        <v>247</v>
      </c>
      <c r="D382" s="164"/>
      <c r="E382" s="165">
        <v>1</v>
      </c>
      <c r="F382" s="162"/>
      <c r="G382" s="162"/>
      <c r="H382" s="162"/>
      <c r="I382" s="162"/>
      <c r="J382" s="162"/>
      <c r="K382" s="162"/>
      <c r="L382" s="162"/>
      <c r="M382" s="162"/>
      <c r="N382" s="161"/>
      <c r="O382" s="161"/>
      <c r="P382" s="161"/>
      <c r="Q382" s="161"/>
      <c r="R382" s="162"/>
      <c r="S382" s="162"/>
      <c r="T382" s="162"/>
      <c r="U382" s="162"/>
      <c r="V382" s="162"/>
      <c r="W382" s="162"/>
      <c r="X382" s="162"/>
      <c r="Y382" s="162"/>
      <c r="Z382" s="151"/>
      <c r="AA382" s="151"/>
      <c r="AB382" s="151"/>
      <c r="AC382" s="151"/>
      <c r="AD382" s="151"/>
      <c r="AE382" s="151"/>
      <c r="AF382" s="151"/>
      <c r="AG382" s="151" t="s">
        <v>153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85" t="s">
        <v>442</v>
      </c>
      <c r="D383" s="164"/>
      <c r="E383" s="165">
        <v>1</v>
      </c>
      <c r="F383" s="162"/>
      <c r="G383" s="162"/>
      <c r="H383" s="162"/>
      <c r="I383" s="162"/>
      <c r="J383" s="162"/>
      <c r="K383" s="162"/>
      <c r="L383" s="162"/>
      <c r="M383" s="162"/>
      <c r="N383" s="161"/>
      <c r="O383" s="161"/>
      <c r="P383" s="161"/>
      <c r="Q383" s="161"/>
      <c r="R383" s="162"/>
      <c r="S383" s="162"/>
      <c r="T383" s="162"/>
      <c r="U383" s="162"/>
      <c r="V383" s="162"/>
      <c r="W383" s="162"/>
      <c r="X383" s="162"/>
      <c r="Y383" s="162"/>
      <c r="Z383" s="151"/>
      <c r="AA383" s="151"/>
      <c r="AB383" s="151"/>
      <c r="AC383" s="151"/>
      <c r="AD383" s="151"/>
      <c r="AE383" s="151"/>
      <c r="AF383" s="151"/>
      <c r="AG383" s="151" t="s">
        <v>153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85" t="s">
        <v>220</v>
      </c>
      <c r="D384" s="164"/>
      <c r="E384" s="165">
        <v>1</v>
      </c>
      <c r="F384" s="162"/>
      <c r="G384" s="162"/>
      <c r="H384" s="162"/>
      <c r="I384" s="162"/>
      <c r="J384" s="162"/>
      <c r="K384" s="162"/>
      <c r="L384" s="162"/>
      <c r="M384" s="162"/>
      <c r="N384" s="161"/>
      <c r="O384" s="161"/>
      <c r="P384" s="161"/>
      <c r="Q384" s="161"/>
      <c r="R384" s="162"/>
      <c r="S384" s="162"/>
      <c r="T384" s="162"/>
      <c r="U384" s="162"/>
      <c r="V384" s="162"/>
      <c r="W384" s="162"/>
      <c r="X384" s="162"/>
      <c r="Y384" s="162"/>
      <c r="Z384" s="151"/>
      <c r="AA384" s="151"/>
      <c r="AB384" s="151"/>
      <c r="AC384" s="151"/>
      <c r="AD384" s="151"/>
      <c r="AE384" s="151"/>
      <c r="AF384" s="151"/>
      <c r="AG384" s="151" t="s">
        <v>153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85" t="s">
        <v>163</v>
      </c>
      <c r="D385" s="164"/>
      <c r="E385" s="165">
        <v>1</v>
      </c>
      <c r="F385" s="162"/>
      <c r="G385" s="162"/>
      <c r="H385" s="162"/>
      <c r="I385" s="162"/>
      <c r="J385" s="162"/>
      <c r="K385" s="162"/>
      <c r="L385" s="162"/>
      <c r="M385" s="162"/>
      <c r="N385" s="161"/>
      <c r="O385" s="161"/>
      <c r="P385" s="161"/>
      <c r="Q385" s="161"/>
      <c r="R385" s="162"/>
      <c r="S385" s="162"/>
      <c r="T385" s="162"/>
      <c r="U385" s="162"/>
      <c r="V385" s="162"/>
      <c r="W385" s="162"/>
      <c r="X385" s="162"/>
      <c r="Y385" s="162"/>
      <c r="Z385" s="151"/>
      <c r="AA385" s="151"/>
      <c r="AB385" s="151"/>
      <c r="AC385" s="151"/>
      <c r="AD385" s="151"/>
      <c r="AE385" s="151"/>
      <c r="AF385" s="151"/>
      <c r="AG385" s="151" t="s">
        <v>153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85" t="s">
        <v>445</v>
      </c>
      <c r="D386" s="164"/>
      <c r="E386" s="165">
        <v>1</v>
      </c>
      <c r="F386" s="162"/>
      <c r="G386" s="162"/>
      <c r="H386" s="162"/>
      <c r="I386" s="162"/>
      <c r="J386" s="162"/>
      <c r="K386" s="162"/>
      <c r="L386" s="162"/>
      <c r="M386" s="162"/>
      <c r="N386" s="161"/>
      <c r="O386" s="161"/>
      <c r="P386" s="161"/>
      <c r="Q386" s="161"/>
      <c r="R386" s="162"/>
      <c r="S386" s="162"/>
      <c r="T386" s="162"/>
      <c r="U386" s="162"/>
      <c r="V386" s="162"/>
      <c r="W386" s="162"/>
      <c r="X386" s="162"/>
      <c r="Y386" s="162"/>
      <c r="Z386" s="151"/>
      <c r="AA386" s="151"/>
      <c r="AB386" s="151"/>
      <c r="AC386" s="151"/>
      <c r="AD386" s="151"/>
      <c r="AE386" s="151"/>
      <c r="AF386" s="151"/>
      <c r="AG386" s="151" t="s">
        <v>153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2" x14ac:dyDescent="0.2">
      <c r="A387" s="158"/>
      <c r="B387" s="159"/>
      <c r="C387" s="246"/>
      <c r="D387" s="247"/>
      <c r="E387" s="247"/>
      <c r="F387" s="247"/>
      <c r="G387" s="247"/>
      <c r="H387" s="162"/>
      <c r="I387" s="162"/>
      <c r="J387" s="162"/>
      <c r="K387" s="162"/>
      <c r="L387" s="162"/>
      <c r="M387" s="162"/>
      <c r="N387" s="161"/>
      <c r="O387" s="161"/>
      <c r="P387" s="161"/>
      <c r="Q387" s="161"/>
      <c r="R387" s="162"/>
      <c r="S387" s="162"/>
      <c r="T387" s="162"/>
      <c r="U387" s="162"/>
      <c r="V387" s="162"/>
      <c r="W387" s="162"/>
      <c r="X387" s="162"/>
      <c r="Y387" s="162"/>
      <c r="Z387" s="151"/>
      <c r="AA387" s="151"/>
      <c r="AB387" s="151"/>
      <c r="AC387" s="151"/>
      <c r="AD387" s="151"/>
      <c r="AE387" s="151"/>
      <c r="AF387" s="151"/>
      <c r="AG387" s="151" t="s">
        <v>156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ht="33.75" outlineLevel="1" x14ac:dyDescent="0.2">
      <c r="A388" s="174">
        <v>99</v>
      </c>
      <c r="B388" s="175" t="s">
        <v>491</v>
      </c>
      <c r="C388" s="184" t="s">
        <v>492</v>
      </c>
      <c r="D388" s="176" t="s">
        <v>172</v>
      </c>
      <c r="E388" s="177">
        <v>1.8</v>
      </c>
      <c r="F388" s="178"/>
      <c r="G388" s="179">
        <f>ROUND(E388*F388,2)</f>
        <v>0</v>
      </c>
      <c r="H388" s="178"/>
      <c r="I388" s="179">
        <f>ROUND(E388*H388,2)</f>
        <v>0</v>
      </c>
      <c r="J388" s="178"/>
      <c r="K388" s="179">
        <f>ROUND(E388*J388,2)</f>
        <v>0</v>
      </c>
      <c r="L388" s="179">
        <v>21</v>
      </c>
      <c r="M388" s="179">
        <f>G388*(1+L388/100)</f>
        <v>0</v>
      </c>
      <c r="N388" s="177">
        <v>2.5999999999999998E-4</v>
      </c>
      <c r="O388" s="177">
        <f>ROUND(E388*N388,2)</f>
        <v>0</v>
      </c>
      <c r="P388" s="177">
        <v>0</v>
      </c>
      <c r="Q388" s="177">
        <f>ROUND(E388*P388,2)</f>
        <v>0</v>
      </c>
      <c r="R388" s="179" t="s">
        <v>474</v>
      </c>
      <c r="S388" s="179" t="s">
        <v>148</v>
      </c>
      <c r="T388" s="180" t="s">
        <v>148</v>
      </c>
      <c r="U388" s="162">
        <v>0.15</v>
      </c>
      <c r="V388" s="162">
        <f>ROUND(E388*U388,2)</f>
        <v>0.27</v>
      </c>
      <c r="W388" s="162"/>
      <c r="X388" s="162" t="s">
        <v>161</v>
      </c>
      <c r="Y388" s="162" t="s">
        <v>150</v>
      </c>
      <c r="Z388" s="151"/>
      <c r="AA388" s="151"/>
      <c r="AB388" s="151"/>
      <c r="AC388" s="151"/>
      <c r="AD388" s="151"/>
      <c r="AE388" s="151"/>
      <c r="AF388" s="151"/>
      <c r="AG388" s="151" t="s">
        <v>162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2" x14ac:dyDescent="0.2">
      <c r="A389" s="158"/>
      <c r="B389" s="159"/>
      <c r="C389" s="185" t="s">
        <v>493</v>
      </c>
      <c r="D389" s="164"/>
      <c r="E389" s="165">
        <v>1.8</v>
      </c>
      <c r="F389" s="162"/>
      <c r="G389" s="162"/>
      <c r="H389" s="162"/>
      <c r="I389" s="162"/>
      <c r="J389" s="162"/>
      <c r="K389" s="162"/>
      <c r="L389" s="162"/>
      <c r="M389" s="162"/>
      <c r="N389" s="161"/>
      <c r="O389" s="161"/>
      <c r="P389" s="161"/>
      <c r="Q389" s="161"/>
      <c r="R389" s="162"/>
      <c r="S389" s="162"/>
      <c r="T389" s="162"/>
      <c r="U389" s="162"/>
      <c r="V389" s="162"/>
      <c r="W389" s="162"/>
      <c r="X389" s="162"/>
      <c r="Y389" s="162"/>
      <c r="Z389" s="151"/>
      <c r="AA389" s="151"/>
      <c r="AB389" s="151"/>
      <c r="AC389" s="151"/>
      <c r="AD389" s="151"/>
      <c r="AE389" s="151"/>
      <c r="AF389" s="151"/>
      <c r="AG389" s="151" t="s">
        <v>153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246"/>
      <c r="D390" s="247"/>
      <c r="E390" s="247"/>
      <c r="F390" s="247"/>
      <c r="G390" s="247"/>
      <c r="H390" s="162"/>
      <c r="I390" s="162"/>
      <c r="J390" s="162"/>
      <c r="K390" s="162"/>
      <c r="L390" s="162"/>
      <c r="M390" s="162"/>
      <c r="N390" s="161"/>
      <c r="O390" s="161"/>
      <c r="P390" s="161"/>
      <c r="Q390" s="161"/>
      <c r="R390" s="162"/>
      <c r="S390" s="162"/>
      <c r="T390" s="162"/>
      <c r="U390" s="162"/>
      <c r="V390" s="162"/>
      <c r="W390" s="162"/>
      <c r="X390" s="162"/>
      <c r="Y390" s="162"/>
      <c r="Z390" s="151"/>
      <c r="AA390" s="151"/>
      <c r="AB390" s="151"/>
      <c r="AC390" s="151"/>
      <c r="AD390" s="151"/>
      <c r="AE390" s="151"/>
      <c r="AF390" s="151"/>
      <c r="AG390" s="151" t="s">
        <v>156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ht="22.5" outlineLevel="1" x14ac:dyDescent="0.2">
      <c r="A391" s="174">
        <v>100</v>
      </c>
      <c r="B391" s="175" t="s">
        <v>494</v>
      </c>
      <c r="C391" s="184" t="s">
        <v>495</v>
      </c>
      <c r="D391" s="176" t="s">
        <v>166</v>
      </c>
      <c r="E391" s="177">
        <v>106.48224999999999</v>
      </c>
      <c r="F391" s="178"/>
      <c r="G391" s="179">
        <f>ROUND(E391*F391,2)</f>
        <v>0</v>
      </c>
      <c r="H391" s="178"/>
      <c r="I391" s="179">
        <f>ROUND(E391*H391,2)</f>
        <v>0</v>
      </c>
      <c r="J391" s="178"/>
      <c r="K391" s="179">
        <f>ROUND(E391*J391,2)</f>
        <v>0</v>
      </c>
      <c r="L391" s="179">
        <v>21</v>
      </c>
      <c r="M391" s="179">
        <f>G391*(1+L391/100)</f>
        <v>0</v>
      </c>
      <c r="N391" s="177">
        <v>9.58E-3</v>
      </c>
      <c r="O391" s="177">
        <f>ROUND(E391*N391,2)</f>
        <v>1.02</v>
      </c>
      <c r="P391" s="177">
        <v>0</v>
      </c>
      <c r="Q391" s="177">
        <f>ROUND(E391*P391,2)</f>
        <v>0</v>
      </c>
      <c r="R391" s="179" t="s">
        <v>361</v>
      </c>
      <c r="S391" s="179" t="s">
        <v>148</v>
      </c>
      <c r="T391" s="180" t="s">
        <v>148</v>
      </c>
      <c r="U391" s="162">
        <v>0</v>
      </c>
      <c r="V391" s="162">
        <f>ROUND(E391*U391,2)</f>
        <v>0</v>
      </c>
      <c r="W391" s="162"/>
      <c r="X391" s="162" t="s">
        <v>183</v>
      </c>
      <c r="Y391" s="162" t="s">
        <v>150</v>
      </c>
      <c r="Z391" s="151"/>
      <c r="AA391" s="151"/>
      <c r="AB391" s="151"/>
      <c r="AC391" s="151"/>
      <c r="AD391" s="151"/>
      <c r="AE391" s="151"/>
      <c r="AF391" s="151"/>
      <c r="AG391" s="151" t="s">
        <v>184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ht="22.5" outlineLevel="2" x14ac:dyDescent="0.2">
      <c r="A392" s="158"/>
      <c r="B392" s="159"/>
      <c r="C392" s="248" t="s">
        <v>496</v>
      </c>
      <c r="D392" s="249"/>
      <c r="E392" s="249"/>
      <c r="F392" s="249"/>
      <c r="G392" s="249"/>
      <c r="H392" s="162"/>
      <c r="I392" s="162"/>
      <c r="J392" s="162"/>
      <c r="K392" s="162"/>
      <c r="L392" s="162"/>
      <c r="M392" s="162"/>
      <c r="N392" s="161"/>
      <c r="O392" s="161"/>
      <c r="P392" s="161"/>
      <c r="Q392" s="161"/>
      <c r="R392" s="162"/>
      <c r="S392" s="162"/>
      <c r="T392" s="162"/>
      <c r="U392" s="162"/>
      <c r="V392" s="162"/>
      <c r="W392" s="162"/>
      <c r="X392" s="162"/>
      <c r="Y392" s="162"/>
      <c r="Z392" s="151"/>
      <c r="AA392" s="151"/>
      <c r="AB392" s="151"/>
      <c r="AC392" s="151"/>
      <c r="AD392" s="151"/>
      <c r="AE392" s="151"/>
      <c r="AF392" s="151"/>
      <c r="AG392" s="151" t="s">
        <v>168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82" t="str">
        <f>C392</f>
        <v>lepení a dodávka podlahoviny z PVC, bez podkladu. Svaření podlahoviny. Dodávka a lepení podlahových soklíků z měkčeného PVC. Pastování a vyleštění podlah.</v>
      </c>
      <c r="BB392" s="151"/>
      <c r="BC392" s="151"/>
      <c r="BD392" s="151"/>
      <c r="BE392" s="151"/>
      <c r="BF392" s="151"/>
      <c r="BG392" s="151"/>
      <c r="BH392" s="151"/>
    </row>
    <row r="393" spans="1:60" outlineLevel="2" x14ac:dyDescent="0.2">
      <c r="A393" s="158"/>
      <c r="B393" s="159"/>
      <c r="C393" s="185" t="s">
        <v>497</v>
      </c>
      <c r="D393" s="164"/>
      <c r="E393" s="165">
        <v>23.734999999999999</v>
      </c>
      <c r="F393" s="162"/>
      <c r="G393" s="162"/>
      <c r="H393" s="162"/>
      <c r="I393" s="162"/>
      <c r="J393" s="162"/>
      <c r="K393" s="162"/>
      <c r="L393" s="162"/>
      <c r="M393" s="162"/>
      <c r="N393" s="161"/>
      <c r="O393" s="161"/>
      <c r="P393" s="161"/>
      <c r="Q393" s="161"/>
      <c r="R393" s="162"/>
      <c r="S393" s="162"/>
      <c r="T393" s="162"/>
      <c r="U393" s="162"/>
      <c r="V393" s="162"/>
      <c r="W393" s="162"/>
      <c r="X393" s="162"/>
      <c r="Y393" s="162"/>
      <c r="Z393" s="151"/>
      <c r="AA393" s="151"/>
      <c r="AB393" s="151"/>
      <c r="AC393" s="151"/>
      <c r="AD393" s="151"/>
      <c r="AE393" s="151"/>
      <c r="AF393" s="151"/>
      <c r="AG393" s="151" t="s">
        <v>153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85" t="s">
        <v>498</v>
      </c>
      <c r="D394" s="164"/>
      <c r="E394" s="165">
        <v>15.276</v>
      </c>
      <c r="F394" s="162"/>
      <c r="G394" s="162"/>
      <c r="H394" s="162"/>
      <c r="I394" s="162"/>
      <c r="J394" s="162"/>
      <c r="K394" s="162"/>
      <c r="L394" s="162"/>
      <c r="M394" s="162"/>
      <c r="N394" s="161"/>
      <c r="O394" s="161"/>
      <c r="P394" s="161"/>
      <c r="Q394" s="161"/>
      <c r="R394" s="162"/>
      <c r="S394" s="162"/>
      <c r="T394" s="162"/>
      <c r="U394" s="162"/>
      <c r="V394" s="162"/>
      <c r="W394" s="162"/>
      <c r="X394" s="162"/>
      <c r="Y394" s="162"/>
      <c r="Z394" s="151"/>
      <c r="AA394" s="151"/>
      <c r="AB394" s="151"/>
      <c r="AC394" s="151"/>
      <c r="AD394" s="151"/>
      <c r="AE394" s="151"/>
      <c r="AF394" s="151"/>
      <c r="AG394" s="151" t="s">
        <v>153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85" t="s">
        <v>483</v>
      </c>
      <c r="D395" s="164"/>
      <c r="E395" s="165">
        <v>32.159999999999997</v>
      </c>
      <c r="F395" s="162"/>
      <c r="G395" s="162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62"/>
      <c r="Z395" s="151"/>
      <c r="AA395" s="151"/>
      <c r="AB395" s="151"/>
      <c r="AC395" s="151"/>
      <c r="AD395" s="151"/>
      <c r="AE395" s="151"/>
      <c r="AF395" s="151"/>
      <c r="AG395" s="151" t="s">
        <v>153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85" t="s">
        <v>499</v>
      </c>
      <c r="D396" s="164"/>
      <c r="E396" s="165">
        <v>3.71</v>
      </c>
      <c r="F396" s="162"/>
      <c r="G396" s="162"/>
      <c r="H396" s="162"/>
      <c r="I396" s="162"/>
      <c r="J396" s="162"/>
      <c r="K396" s="162"/>
      <c r="L396" s="162"/>
      <c r="M396" s="162"/>
      <c r="N396" s="161"/>
      <c r="O396" s="161"/>
      <c r="P396" s="161"/>
      <c r="Q396" s="161"/>
      <c r="R396" s="162"/>
      <c r="S396" s="162"/>
      <c r="T396" s="162"/>
      <c r="U396" s="162"/>
      <c r="V396" s="162"/>
      <c r="W396" s="162"/>
      <c r="X396" s="162"/>
      <c r="Y396" s="162"/>
      <c r="Z396" s="151"/>
      <c r="AA396" s="151"/>
      <c r="AB396" s="151"/>
      <c r="AC396" s="151"/>
      <c r="AD396" s="151"/>
      <c r="AE396" s="151"/>
      <c r="AF396" s="151"/>
      <c r="AG396" s="151" t="s">
        <v>153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3" x14ac:dyDescent="0.2">
      <c r="A397" s="158"/>
      <c r="B397" s="159"/>
      <c r="C397" s="185" t="s">
        <v>485</v>
      </c>
      <c r="D397" s="164"/>
      <c r="E397" s="165">
        <v>13.84625</v>
      </c>
      <c r="F397" s="162"/>
      <c r="G397" s="162"/>
      <c r="H397" s="162"/>
      <c r="I397" s="162"/>
      <c r="J397" s="162"/>
      <c r="K397" s="162"/>
      <c r="L397" s="162"/>
      <c r="M397" s="162"/>
      <c r="N397" s="161"/>
      <c r="O397" s="161"/>
      <c r="P397" s="161"/>
      <c r="Q397" s="161"/>
      <c r="R397" s="162"/>
      <c r="S397" s="162"/>
      <c r="T397" s="162"/>
      <c r="U397" s="162"/>
      <c r="V397" s="162"/>
      <c r="W397" s="162"/>
      <c r="X397" s="162"/>
      <c r="Y397" s="162"/>
      <c r="Z397" s="151"/>
      <c r="AA397" s="151"/>
      <c r="AB397" s="151"/>
      <c r="AC397" s="151"/>
      <c r="AD397" s="151"/>
      <c r="AE397" s="151"/>
      <c r="AF397" s="151"/>
      <c r="AG397" s="151" t="s">
        <v>153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185" t="s">
        <v>500</v>
      </c>
      <c r="D398" s="164"/>
      <c r="E398" s="165">
        <v>17.754999999999999</v>
      </c>
      <c r="F398" s="162"/>
      <c r="G398" s="162"/>
      <c r="H398" s="162"/>
      <c r="I398" s="162"/>
      <c r="J398" s="162"/>
      <c r="K398" s="162"/>
      <c r="L398" s="162"/>
      <c r="M398" s="162"/>
      <c r="N398" s="161"/>
      <c r="O398" s="161"/>
      <c r="P398" s="161"/>
      <c r="Q398" s="161"/>
      <c r="R398" s="162"/>
      <c r="S398" s="162"/>
      <c r="T398" s="162"/>
      <c r="U398" s="162"/>
      <c r="V398" s="162"/>
      <c r="W398" s="162"/>
      <c r="X398" s="162"/>
      <c r="Y398" s="162"/>
      <c r="Z398" s="151"/>
      <c r="AA398" s="151"/>
      <c r="AB398" s="151"/>
      <c r="AC398" s="151"/>
      <c r="AD398" s="151"/>
      <c r="AE398" s="151"/>
      <c r="AF398" s="151"/>
      <c r="AG398" s="151" t="s">
        <v>153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2" x14ac:dyDescent="0.2">
      <c r="A399" s="158"/>
      <c r="B399" s="159"/>
      <c r="C399" s="246"/>
      <c r="D399" s="247"/>
      <c r="E399" s="247"/>
      <c r="F399" s="247"/>
      <c r="G399" s="247"/>
      <c r="H399" s="162"/>
      <c r="I399" s="162"/>
      <c r="J399" s="162"/>
      <c r="K399" s="162"/>
      <c r="L399" s="162"/>
      <c r="M399" s="162"/>
      <c r="N399" s="161"/>
      <c r="O399" s="161"/>
      <c r="P399" s="161"/>
      <c r="Q399" s="161"/>
      <c r="R399" s="162"/>
      <c r="S399" s="162"/>
      <c r="T399" s="162"/>
      <c r="U399" s="162"/>
      <c r="V399" s="162"/>
      <c r="W399" s="162"/>
      <c r="X399" s="162"/>
      <c r="Y399" s="162"/>
      <c r="Z399" s="151"/>
      <c r="AA399" s="151"/>
      <c r="AB399" s="151"/>
      <c r="AC399" s="151"/>
      <c r="AD399" s="151"/>
      <c r="AE399" s="151"/>
      <c r="AF399" s="151"/>
      <c r="AG399" s="151" t="s">
        <v>156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74">
        <v>101</v>
      </c>
      <c r="B400" s="175" t="s">
        <v>501</v>
      </c>
      <c r="C400" s="184" t="s">
        <v>502</v>
      </c>
      <c r="D400" s="176" t="s">
        <v>273</v>
      </c>
      <c r="E400" s="177">
        <v>1.02193</v>
      </c>
      <c r="F400" s="178"/>
      <c r="G400" s="179">
        <f>ROUND(E400*F400,2)</f>
        <v>0</v>
      </c>
      <c r="H400" s="178"/>
      <c r="I400" s="179">
        <f>ROUND(E400*H400,2)</f>
        <v>0</v>
      </c>
      <c r="J400" s="178"/>
      <c r="K400" s="179">
        <f>ROUND(E400*J400,2)</f>
        <v>0</v>
      </c>
      <c r="L400" s="179">
        <v>21</v>
      </c>
      <c r="M400" s="179">
        <f>G400*(1+L400/100)</f>
        <v>0</v>
      </c>
      <c r="N400" s="177">
        <v>0</v>
      </c>
      <c r="O400" s="177">
        <f>ROUND(E400*N400,2)</f>
        <v>0</v>
      </c>
      <c r="P400" s="177">
        <v>0</v>
      </c>
      <c r="Q400" s="177">
        <f>ROUND(E400*P400,2)</f>
        <v>0</v>
      </c>
      <c r="R400" s="179" t="s">
        <v>474</v>
      </c>
      <c r="S400" s="179" t="s">
        <v>148</v>
      </c>
      <c r="T400" s="180" t="s">
        <v>148</v>
      </c>
      <c r="U400" s="162">
        <v>1.091</v>
      </c>
      <c r="V400" s="162">
        <f>ROUND(E400*U400,2)</f>
        <v>1.1100000000000001</v>
      </c>
      <c r="W400" s="162"/>
      <c r="X400" s="162" t="s">
        <v>274</v>
      </c>
      <c r="Y400" s="162" t="s">
        <v>150</v>
      </c>
      <c r="Z400" s="151"/>
      <c r="AA400" s="151"/>
      <c r="AB400" s="151"/>
      <c r="AC400" s="151"/>
      <c r="AD400" s="151"/>
      <c r="AE400" s="151"/>
      <c r="AF400" s="151"/>
      <c r="AG400" s="151" t="s">
        <v>275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2" x14ac:dyDescent="0.2">
      <c r="A401" s="158"/>
      <c r="B401" s="159"/>
      <c r="C401" s="248" t="s">
        <v>355</v>
      </c>
      <c r="D401" s="249"/>
      <c r="E401" s="249"/>
      <c r="F401" s="249"/>
      <c r="G401" s="249"/>
      <c r="H401" s="162"/>
      <c r="I401" s="162"/>
      <c r="J401" s="162"/>
      <c r="K401" s="162"/>
      <c r="L401" s="162"/>
      <c r="M401" s="162"/>
      <c r="N401" s="161"/>
      <c r="O401" s="161"/>
      <c r="P401" s="161"/>
      <c r="Q401" s="161"/>
      <c r="R401" s="162"/>
      <c r="S401" s="162"/>
      <c r="T401" s="162"/>
      <c r="U401" s="162"/>
      <c r="V401" s="162"/>
      <c r="W401" s="162"/>
      <c r="X401" s="162"/>
      <c r="Y401" s="162"/>
      <c r="Z401" s="151"/>
      <c r="AA401" s="151"/>
      <c r="AB401" s="151"/>
      <c r="AC401" s="151"/>
      <c r="AD401" s="151"/>
      <c r="AE401" s="151"/>
      <c r="AF401" s="151"/>
      <c r="AG401" s="151" t="s">
        <v>168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246"/>
      <c r="D402" s="247"/>
      <c r="E402" s="247"/>
      <c r="F402" s="247"/>
      <c r="G402" s="247"/>
      <c r="H402" s="162"/>
      <c r="I402" s="162"/>
      <c r="J402" s="162"/>
      <c r="K402" s="162"/>
      <c r="L402" s="162"/>
      <c r="M402" s="162"/>
      <c r="N402" s="161"/>
      <c r="O402" s="161"/>
      <c r="P402" s="161"/>
      <c r="Q402" s="161"/>
      <c r="R402" s="162"/>
      <c r="S402" s="162"/>
      <c r="T402" s="162"/>
      <c r="U402" s="162"/>
      <c r="V402" s="162"/>
      <c r="W402" s="162"/>
      <c r="X402" s="162"/>
      <c r="Y402" s="162"/>
      <c r="Z402" s="151"/>
      <c r="AA402" s="151"/>
      <c r="AB402" s="151"/>
      <c r="AC402" s="151"/>
      <c r="AD402" s="151"/>
      <c r="AE402" s="151"/>
      <c r="AF402" s="151"/>
      <c r="AG402" s="151" t="s">
        <v>156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x14ac:dyDescent="0.2">
      <c r="A403" s="167" t="s">
        <v>142</v>
      </c>
      <c r="B403" s="168" t="s">
        <v>96</v>
      </c>
      <c r="C403" s="183" t="s">
        <v>97</v>
      </c>
      <c r="D403" s="169"/>
      <c r="E403" s="170"/>
      <c r="F403" s="171"/>
      <c r="G403" s="171">
        <f>SUMIF(AG404:AG416,"&lt;&gt;NOR",G404:G416)</f>
        <v>0</v>
      </c>
      <c r="H403" s="171"/>
      <c r="I403" s="171">
        <f>SUM(I404:I416)</f>
        <v>0</v>
      </c>
      <c r="J403" s="171"/>
      <c r="K403" s="171">
        <f>SUM(K404:K416)</f>
        <v>0</v>
      </c>
      <c r="L403" s="171"/>
      <c r="M403" s="171">
        <f>SUM(M404:M416)</f>
        <v>0</v>
      </c>
      <c r="N403" s="170"/>
      <c r="O403" s="170">
        <f>SUM(O404:O416)</f>
        <v>0.54</v>
      </c>
      <c r="P403" s="170"/>
      <c r="Q403" s="170">
        <f>SUM(Q404:Q416)</f>
        <v>0</v>
      </c>
      <c r="R403" s="171"/>
      <c r="S403" s="171"/>
      <c r="T403" s="172"/>
      <c r="U403" s="166"/>
      <c r="V403" s="166">
        <f>SUM(V404:V416)</f>
        <v>4</v>
      </c>
      <c r="W403" s="166"/>
      <c r="X403" s="166"/>
      <c r="Y403" s="166"/>
      <c r="AG403" t="s">
        <v>143</v>
      </c>
    </row>
    <row r="404" spans="1:60" outlineLevel="1" x14ac:dyDescent="0.2">
      <c r="A404" s="174">
        <v>102</v>
      </c>
      <c r="B404" s="175" t="s">
        <v>503</v>
      </c>
      <c r="C404" s="184" t="s">
        <v>504</v>
      </c>
      <c r="D404" s="176" t="s">
        <v>166</v>
      </c>
      <c r="E404" s="177">
        <v>27.893999999999998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7">
        <v>2.1000000000000001E-4</v>
      </c>
      <c r="O404" s="177">
        <f>ROUND(E404*N404,2)</f>
        <v>0.01</v>
      </c>
      <c r="P404" s="177">
        <v>0</v>
      </c>
      <c r="Q404" s="177">
        <f>ROUND(E404*P404,2)</f>
        <v>0</v>
      </c>
      <c r="R404" s="179" t="s">
        <v>471</v>
      </c>
      <c r="S404" s="179" t="s">
        <v>148</v>
      </c>
      <c r="T404" s="180" t="s">
        <v>148</v>
      </c>
      <c r="U404" s="162">
        <v>0.05</v>
      </c>
      <c r="V404" s="162">
        <f>ROUND(E404*U404,2)</f>
        <v>1.39</v>
      </c>
      <c r="W404" s="162"/>
      <c r="X404" s="162" t="s">
        <v>161</v>
      </c>
      <c r="Y404" s="162" t="s">
        <v>150</v>
      </c>
      <c r="Z404" s="151"/>
      <c r="AA404" s="151"/>
      <c r="AB404" s="151"/>
      <c r="AC404" s="151"/>
      <c r="AD404" s="151"/>
      <c r="AE404" s="151"/>
      <c r="AF404" s="151"/>
      <c r="AG404" s="151" t="s">
        <v>162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2" x14ac:dyDescent="0.2">
      <c r="A405" s="158"/>
      <c r="B405" s="159"/>
      <c r="C405" s="185" t="s">
        <v>505</v>
      </c>
      <c r="D405" s="164"/>
      <c r="E405" s="165">
        <v>25.853999999999999</v>
      </c>
      <c r="F405" s="162"/>
      <c r="G405" s="162"/>
      <c r="H405" s="162"/>
      <c r="I405" s="162"/>
      <c r="J405" s="162"/>
      <c r="K405" s="162"/>
      <c r="L405" s="162"/>
      <c r="M405" s="162"/>
      <c r="N405" s="161"/>
      <c r="O405" s="161"/>
      <c r="P405" s="161"/>
      <c r="Q405" s="161"/>
      <c r="R405" s="162"/>
      <c r="S405" s="162"/>
      <c r="T405" s="162"/>
      <c r="U405" s="162"/>
      <c r="V405" s="162"/>
      <c r="W405" s="162"/>
      <c r="X405" s="162"/>
      <c r="Y405" s="162"/>
      <c r="Z405" s="151"/>
      <c r="AA405" s="151"/>
      <c r="AB405" s="151"/>
      <c r="AC405" s="151"/>
      <c r="AD405" s="151"/>
      <c r="AE405" s="151"/>
      <c r="AF405" s="151"/>
      <c r="AG405" s="151" t="s">
        <v>153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85" t="s">
        <v>506</v>
      </c>
      <c r="D406" s="164"/>
      <c r="E406" s="165">
        <v>2.04</v>
      </c>
      <c r="F406" s="162"/>
      <c r="G406" s="162"/>
      <c r="H406" s="162"/>
      <c r="I406" s="162"/>
      <c r="J406" s="162"/>
      <c r="K406" s="162"/>
      <c r="L406" s="162"/>
      <c r="M406" s="162"/>
      <c r="N406" s="161"/>
      <c r="O406" s="161"/>
      <c r="P406" s="161"/>
      <c r="Q406" s="161"/>
      <c r="R406" s="162"/>
      <c r="S406" s="162"/>
      <c r="T406" s="162"/>
      <c r="U406" s="162"/>
      <c r="V406" s="162"/>
      <c r="W406" s="162"/>
      <c r="X406" s="162"/>
      <c r="Y406" s="162"/>
      <c r="Z406" s="151"/>
      <c r="AA406" s="151"/>
      <c r="AB406" s="151"/>
      <c r="AC406" s="151"/>
      <c r="AD406" s="151"/>
      <c r="AE406" s="151"/>
      <c r="AF406" s="151"/>
      <c r="AG406" s="151" t="s">
        <v>153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2" x14ac:dyDescent="0.2">
      <c r="A407" s="158"/>
      <c r="B407" s="159"/>
      <c r="C407" s="246"/>
      <c r="D407" s="247"/>
      <c r="E407" s="247"/>
      <c r="F407" s="247"/>
      <c r="G407" s="247"/>
      <c r="H407" s="162"/>
      <c r="I407" s="162"/>
      <c r="J407" s="162"/>
      <c r="K407" s="162"/>
      <c r="L407" s="162"/>
      <c r="M407" s="162"/>
      <c r="N407" s="161"/>
      <c r="O407" s="161"/>
      <c r="P407" s="161"/>
      <c r="Q407" s="161"/>
      <c r="R407" s="162"/>
      <c r="S407" s="162"/>
      <c r="T407" s="162"/>
      <c r="U407" s="162"/>
      <c r="V407" s="162"/>
      <c r="W407" s="162"/>
      <c r="X407" s="162"/>
      <c r="Y407" s="162"/>
      <c r="Z407" s="151"/>
      <c r="AA407" s="151"/>
      <c r="AB407" s="151"/>
      <c r="AC407" s="151"/>
      <c r="AD407" s="151"/>
      <c r="AE407" s="151"/>
      <c r="AF407" s="151"/>
      <c r="AG407" s="151" t="s">
        <v>156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ht="22.5" outlineLevel="1" x14ac:dyDescent="0.2">
      <c r="A408" s="174">
        <v>103</v>
      </c>
      <c r="B408" s="175" t="s">
        <v>507</v>
      </c>
      <c r="C408" s="184" t="s">
        <v>508</v>
      </c>
      <c r="D408" s="176" t="s">
        <v>172</v>
      </c>
      <c r="E408" s="177">
        <v>14.7</v>
      </c>
      <c r="F408" s="178"/>
      <c r="G408" s="179">
        <f>ROUND(E408*F408,2)</f>
        <v>0</v>
      </c>
      <c r="H408" s="178"/>
      <c r="I408" s="179">
        <f>ROUND(E408*H408,2)</f>
        <v>0</v>
      </c>
      <c r="J408" s="178"/>
      <c r="K408" s="179">
        <f>ROUND(E408*J408,2)</f>
        <v>0</v>
      </c>
      <c r="L408" s="179">
        <v>21</v>
      </c>
      <c r="M408" s="179">
        <f>G408*(1+L408/100)</f>
        <v>0</v>
      </c>
      <c r="N408" s="177">
        <v>1E-4</v>
      </c>
      <c r="O408" s="177">
        <f>ROUND(E408*N408,2)</f>
        <v>0</v>
      </c>
      <c r="P408" s="177">
        <v>0</v>
      </c>
      <c r="Q408" s="177">
        <f>ROUND(E408*P408,2)</f>
        <v>0</v>
      </c>
      <c r="R408" s="179" t="s">
        <v>471</v>
      </c>
      <c r="S408" s="179" t="s">
        <v>148</v>
      </c>
      <c r="T408" s="180" t="s">
        <v>148</v>
      </c>
      <c r="U408" s="162">
        <v>0.12</v>
      </c>
      <c r="V408" s="162">
        <f>ROUND(E408*U408,2)</f>
        <v>1.76</v>
      </c>
      <c r="W408" s="162"/>
      <c r="X408" s="162" t="s">
        <v>161</v>
      </c>
      <c r="Y408" s="162" t="s">
        <v>150</v>
      </c>
      <c r="Z408" s="151"/>
      <c r="AA408" s="151"/>
      <c r="AB408" s="151"/>
      <c r="AC408" s="151"/>
      <c r="AD408" s="151"/>
      <c r="AE408" s="151"/>
      <c r="AF408" s="151"/>
      <c r="AG408" s="151" t="s">
        <v>162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2" x14ac:dyDescent="0.2">
      <c r="A409" s="158"/>
      <c r="B409" s="159"/>
      <c r="C409" s="185" t="s">
        <v>509</v>
      </c>
      <c r="D409" s="164"/>
      <c r="E409" s="165">
        <v>14.7</v>
      </c>
      <c r="F409" s="162"/>
      <c r="G409" s="162"/>
      <c r="H409" s="162"/>
      <c r="I409" s="162"/>
      <c r="J409" s="162"/>
      <c r="K409" s="162"/>
      <c r="L409" s="162"/>
      <c r="M409" s="162"/>
      <c r="N409" s="161"/>
      <c r="O409" s="161"/>
      <c r="P409" s="161"/>
      <c r="Q409" s="161"/>
      <c r="R409" s="162"/>
      <c r="S409" s="162"/>
      <c r="T409" s="162"/>
      <c r="U409" s="162"/>
      <c r="V409" s="162"/>
      <c r="W409" s="162"/>
      <c r="X409" s="162"/>
      <c r="Y409" s="162"/>
      <c r="Z409" s="151"/>
      <c r="AA409" s="151"/>
      <c r="AB409" s="151"/>
      <c r="AC409" s="151"/>
      <c r="AD409" s="151"/>
      <c r="AE409" s="151"/>
      <c r="AF409" s="151"/>
      <c r="AG409" s="151" t="s">
        <v>153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2" x14ac:dyDescent="0.2">
      <c r="A410" s="158"/>
      <c r="B410" s="159"/>
      <c r="C410" s="246"/>
      <c r="D410" s="247"/>
      <c r="E410" s="247"/>
      <c r="F410" s="247"/>
      <c r="G410" s="247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62"/>
      <c r="Z410" s="151"/>
      <c r="AA410" s="151"/>
      <c r="AB410" s="151"/>
      <c r="AC410" s="151"/>
      <c r="AD410" s="151"/>
      <c r="AE410" s="151"/>
      <c r="AF410" s="151"/>
      <c r="AG410" s="151" t="s">
        <v>156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ht="22.5" outlineLevel="1" x14ac:dyDescent="0.2">
      <c r="A411" s="174">
        <v>104</v>
      </c>
      <c r="B411" s="175" t="s">
        <v>510</v>
      </c>
      <c r="C411" s="184" t="s">
        <v>511</v>
      </c>
      <c r="D411" s="176" t="s">
        <v>166</v>
      </c>
      <c r="E411" s="177">
        <v>27.893999999999998</v>
      </c>
      <c r="F411" s="178"/>
      <c r="G411" s="179">
        <f>ROUND(E411*F411,2)</f>
        <v>0</v>
      </c>
      <c r="H411" s="178"/>
      <c r="I411" s="179">
        <f>ROUND(E411*H411,2)</f>
        <v>0</v>
      </c>
      <c r="J411" s="178"/>
      <c r="K411" s="179">
        <f>ROUND(E411*J411,2)</f>
        <v>0</v>
      </c>
      <c r="L411" s="179">
        <v>21</v>
      </c>
      <c r="M411" s="179">
        <f>G411*(1+L411/100)</f>
        <v>0</v>
      </c>
      <c r="N411" s="177">
        <v>1.891E-2</v>
      </c>
      <c r="O411" s="177">
        <f>ROUND(E411*N411,2)</f>
        <v>0.53</v>
      </c>
      <c r="P411" s="177">
        <v>0</v>
      </c>
      <c r="Q411" s="177">
        <f>ROUND(E411*P411,2)</f>
        <v>0</v>
      </c>
      <c r="R411" s="179" t="s">
        <v>361</v>
      </c>
      <c r="S411" s="179" t="s">
        <v>148</v>
      </c>
      <c r="T411" s="180" t="s">
        <v>148</v>
      </c>
      <c r="U411" s="162">
        <v>0</v>
      </c>
      <c r="V411" s="162">
        <f>ROUND(E411*U411,2)</f>
        <v>0</v>
      </c>
      <c r="W411" s="162"/>
      <c r="X411" s="162" t="s">
        <v>183</v>
      </c>
      <c r="Y411" s="162" t="s">
        <v>150</v>
      </c>
      <c r="Z411" s="151"/>
      <c r="AA411" s="151"/>
      <c r="AB411" s="151"/>
      <c r="AC411" s="151"/>
      <c r="AD411" s="151"/>
      <c r="AE411" s="151"/>
      <c r="AF411" s="151"/>
      <c r="AG411" s="151" t="s">
        <v>184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2" x14ac:dyDescent="0.2">
      <c r="A412" s="158"/>
      <c r="B412" s="159"/>
      <c r="C412" s="248" t="s">
        <v>512</v>
      </c>
      <c r="D412" s="249"/>
      <c r="E412" s="249"/>
      <c r="F412" s="249"/>
      <c r="G412" s="249"/>
      <c r="H412" s="162"/>
      <c r="I412" s="162"/>
      <c r="J412" s="162"/>
      <c r="K412" s="162"/>
      <c r="L412" s="162"/>
      <c r="M412" s="162"/>
      <c r="N412" s="161"/>
      <c r="O412" s="161"/>
      <c r="P412" s="161"/>
      <c r="Q412" s="161"/>
      <c r="R412" s="162"/>
      <c r="S412" s="162"/>
      <c r="T412" s="162"/>
      <c r="U412" s="162"/>
      <c r="V412" s="162"/>
      <c r="W412" s="162"/>
      <c r="X412" s="162"/>
      <c r="Y412" s="162"/>
      <c r="Z412" s="151"/>
      <c r="AA412" s="151"/>
      <c r="AB412" s="151"/>
      <c r="AC412" s="151"/>
      <c r="AD412" s="151"/>
      <c r="AE412" s="151"/>
      <c r="AF412" s="151"/>
      <c r="AG412" s="151" t="s">
        <v>168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82" t="str">
        <f>C412</f>
        <v>z dlaždic keramických kladených do malty, včetně spárování a podílu práce v omezeném prostoru a na malých plochách.</v>
      </c>
      <c r="BB412" s="151"/>
      <c r="BC412" s="151"/>
      <c r="BD412" s="151"/>
      <c r="BE412" s="151"/>
      <c r="BF412" s="151"/>
      <c r="BG412" s="151"/>
      <c r="BH412" s="151"/>
    </row>
    <row r="413" spans="1:60" outlineLevel="2" x14ac:dyDescent="0.2">
      <c r="A413" s="158"/>
      <c r="B413" s="159"/>
      <c r="C413" s="185" t="s">
        <v>513</v>
      </c>
      <c r="D413" s="164"/>
      <c r="E413" s="165">
        <v>27.893999999999998</v>
      </c>
      <c r="F413" s="162"/>
      <c r="G413" s="162"/>
      <c r="H413" s="162"/>
      <c r="I413" s="162"/>
      <c r="J413" s="162"/>
      <c r="K413" s="162"/>
      <c r="L413" s="162"/>
      <c r="M413" s="162"/>
      <c r="N413" s="161"/>
      <c r="O413" s="161"/>
      <c r="P413" s="161"/>
      <c r="Q413" s="161"/>
      <c r="R413" s="162"/>
      <c r="S413" s="162"/>
      <c r="T413" s="162"/>
      <c r="U413" s="162"/>
      <c r="V413" s="162"/>
      <c r="W413" s="162"/>
      <c r="X413" s="162"/>
      <c r="Y413" s="162"/>
      <c r="Z413" s="151"/>
      <c r="AA413" s="151"/>
      <c r="AB413" s="151"/>
      <c r="AC413" s="151"/>
      <c r="AD413" s="151"/>
      <c r="AE413" s="151"/>
      <c r="AF413" s="151"/>
      <c r="AG413" s="151" t="s">
        <v>153</v>
      </c>
      <c r="AH413" s="151">
        <v>5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2" x14ac:dyDescent="0.2">
      <c r="A414" s="158"/>
      <c r="B414" s="159"/>
      <c r="C414" s="246"/>
      <c r="D414" s="247"/>
      <c r="E414" s="247"/>
      <c r="F414" s="247"/>
      <c r="G414" s="247"/>
      <c r="H414" s="162"/>
      <c r="I414" s="162"/>
      <c r="J414" s="162"/>
      <c r="K414" s="162"/>
      <c r="L414" s="162"/>
      <c r="M414" s="162"/>
      <c r="N414" s="161"/>
      <c r="O414" s="161"/>
      <c r="P414" s="161"/>
      <c r="Q414" s="161"/>
      <c r="R414" s="162"/>
      <c r="S414" s="162"/>
      <c r="T414" s="162"/>
      <c r="U414" s="162"/>
      <c r="V414" s="162"/>
      <c r="W414" s="162"/>
      <c r="X414" s="162"/>
      <c r="Y414" s="162"/>
      <c r="Z414" s="151"/>
      <c r="AA414" s="151"/>
      <c r="AB414" s="151"/>
      <c r="AC414" s="151"/>
      <c r="AD414" s="151"/>
      <c r="AE414" s="151"/>
      <c r="AF414" s="151"/>
      <c r="AG414" s="151" t="s">
        <v>156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74">
        <v>105</v>
      </c>
      <c r="B415" s="175" t="s">
        <v>514</v>
      </c>
      <c r="C415" s="184" t="s">
        <v>515</v>
      </c>
      <c r="D415" s="176" t="s">
        <v>273</v>
      </c>
      <c r="E415" s="177">
        <v>0.53480000000000005</v>
      </c>
      <c r="F415" s="178"/>
      <c r="G415" s="179">
        <f>ROUND(E415*F415,2)</f>
        <v>0</v>
      </c>
      <c r="H415" s="178"/>
      <c r="I415" s="179">
        <f>ROUND(E415*H415,2)</f>
        <v>0</v>
      </c>
      <c r="J415" s="178"/>
      <c r="K415" s="179">
        <f>ROUND(E415*J415,2)</f>
        <v>0</v>
      </c>
      <c r="L415" s="179">
        <v>21</v>
      </c>
      <c r="M415" s="179">
        <f>G415*(1+L415/100)</f>
        <v>0</v>
      </c>
      <c r="N415" s="177">
        <v>0</v>
      </c>
      <c r="O415" s="177">
        <f>ROUND(E415*N415,2)</f>
        <v>0</v>
      </c>
      <c r="P415" s="177">
        <v>0</v>
      </c>
      <c r="Q415" s="177">
        <f>ROUND(E415*P415,2)</f>
        <v>0</v>
      </c>
      <c r="R415" s="179" t="s">
        <v>471</v>
      </c>
      <c r="S415" s="179" t="s">
        <v>148</v>
      </c>
      <c r="T415" s="180" t="s">
        <v>148</v>
      </c>
      <c r="U415" s="162">
        <v>1.5980000000000001</v>
      </c>
      <c r="V415" s="162">
        <f>ROUND(E415*U415,2)</f>
        <v>0.85</v>
      </c>
      <c r="W415" s="162"/>
      <c r="X415" s="162" t="s">
        <v>274</v>
      </c>
      <c r="Y415" s="162" t="s">
        <v>150</v>
      </c>
      <c r="Z415" s="151"/>
      <c r="AA415" s="151"/>
      <c r="AB415" s="151"/>
      <c r="AC415" s="151"/>
      <c r="AD415" s="151"/>
      <c r="AE415" s="151"/>
      <c r="AF415" s="151"/>
      <c r="AG415" s="151" t="s">
        <v>275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2" x14ac:dyDescent="0.2">
      <c r="A416" s="158"/>
      <c r="B416" s="159"/>
      <c r="C416" s="252"/>
      <c r="D416" s="253"/>
      <c r="E416" s="253"/>
      <c r="F416" s="253"/>
      <c r="G416" s="253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62"/>
      <c r="Z416" s="151"/>
      <c r="AA416" s="151"/>
      <c r="AB416" s="151"/>
      <c r="AC416" s="151"/>
      <c r="AD416" s="151"/>
      <c r="AE416" s="151"/>
      <c r="AF416" s="151"/>
      <c r="AG416" s="151" t="s">
        <v>156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x14ac:dyDescent="0.2">
      <c r="A417" s="167" t="s">
        <v>142</v>
      </c>
      <c r="B417" s="168" t="s">
        <v>98</v>
      </c>
      <c r="C417" s="183" t="s">
        <v>99</v>
      </c>
      <c r="D417" s="169"/>
      <c r="E417" s="170"/>
      <c r="F417" s="171"/>
      <c r="G417" s="171">
        <f>SUMIF(AG418:AG433,"&lt;&gt;NOR",G418:G433)</f>
        <v>0</v>
      </c>
      <c r="H417" s="171"/>
      <c r="I417" s="171">
        <f>SUM(I418:I433)</f>
        <v>0</v>
      </c>
      <c r="J417" s="171"/>
      <c r="K417" s="171">
        <f>SUM(K418:K433)</f>
        <v>0</v>
      </c>
      <c r="L417" s="171"/>
      <c r="M417" s="171">
        <f>SUM(M418:M433)</f>
        <v>0</v>
      </c>
      <c r="N417" s="170"/>
      <c r="O417" s="170">
        <f>SUM(O418:O433)</f>
        <v>0.04</v>
      </c>
      <c r="P417" s="170"/>
      <c r="Q417" s="170">
        <f>SUM(Q418:Q433)</f>
        <v>0</v>
      </c>
      <c r="R417" s="171"/>
      <c r="S417" s="171"/>
      <c r="T417" s="172"/>
      <c r="U417" s="166"/>
      <c r="V417" s="166">
        <f>SUM(V418:V433)</f>
        <v>52.51</v>
      </c>
      <c r="W417" s="166"/>
      <c r="X417" s="166"/>
      <c r="Y417" s="166"/>
      <c r="AG417" t="s">
        <v>143</v>
      </c>
    </row>
    <row r="418" spans="1:60" outlineLevel="1" x14ac:dyDescent="0.2">
      <c r="A418" s="174">
        <v>106</v>
      </c>
      <c r="B418" s="175" t="s">
        <v>516</v>
      </c>
      <c r="C418" s="184" t="s">
        <v>517</v>
      </c>
      <c r="D418" s="176" t="s">
        <v>166</v>
      </c>
      <c r="E418" s="177">
        <v>7.7439999999999998</v>
      </c>
      <c r="F418" s="178"/>
      <c r="G418" s="179">
        <f>ROUND(E418*F418,2)</f>
        <v>0</v>
      </c>
      <c r="H418" s="178"/>
      <c r="I418" s="179">
        <f>ROUND(E418*H418,2)</f>
        <v>0</v>
      </c>
      <c r="J418" s="178"/>
      <c r="K418" s="179">
        <f>ROUND(E418*J418,2)</f>
        <v>0</v>
      </c>
      <c r="L418" s="179">
        <v>21</v>
      </c>
      <c r="M418" s="179">
        <f>G418*(1+L418/100)</f>
        <v>0</v>
      </c>
      <c r="N418" s="177">
        <v>1.0000000000000001E-5</v>
      </c>
      <c r="O418" s="177">
        <f>ROUND(E418*N418,2)</f>
        <v>0</v>
      </c>
      <c r="P418" s="177">
        <v>0</v>
      </c>
      <c r="Q418" s="177">
        <f>ROUND(E418*P418,2)</f>
        <v>0</v>
      </c>
      <c r="R418" s="179" t="s">
        <v>518</v>
      </c>
      <c r="S418" s="179" t="s">
        <v>148</v>
      </c>
      <c r="T418" s="180" t="s">
        <v>148</v>
      </c>
      <c r="U418" s="162">
        <v>7.0000000000000007E-2</v>
      </c>
      <c r="V418" s="162">
        <f>ROUND(E418*U418,2)</f>
        <v>0.54</v>
      </c>
      <c r="W418" s="162"/>
      <c r="X418" s="162" t="s">
        <v>161</v>
      </c>
      <c r="Y418" s="162" t="s">
        <v>150</v>
      </c>
      <c r="Z418" s="151"/>
      <c r="AA418" s="151"/>
      <c r="AB418" s="151"/>
      <c r="AC418" s="151"/>
      <c r="AD418" s="151"/>
      <c r="AE418" s="151"/>
      <c r="AF418" s="151"/>
      <c r="AG418" s="151" t="s">
        <v>162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185" t="s">
        <v>519</v>
      </c>
      <c r="D419" s="164"/>
      <c r="E419" s="165">
        <v>7.7439999999999998</v>
      </c>
      <c r="F419" s="162"/>
      <c r="G419" s="162"/>
      <c r="H419" s="162"/>
      <c r="I419" s="162"/>
      <c r="J419" s="162"/>
      <c r="K419" s="162"/>
      <c r="L419" s="162"/>
      <c r="M419" s="162"/>
      <c r="N419" s="161"/>
      <c r="O419" s="161"/>
      <c r="P419" s="161"/>
      <c r="Q419" s="161"/>
      <c r="R419" s="162"/>
      <c r="S419" s="162"/>
      <c r="T419" s="162"/>
      <c r="U419" s="162"/>
      <c r="V419" s="162"/>
      <c r="W419" s="162"/>
      <c r="X419" s="162"/>
      <c r="Y419" s="162"/>
      <c r="Z419" s="151"/>
      <c r="AA419" s="151"/>
      <c r="AB419" s="151"/>
      <c r="AC419" s="151"/>
      <c r="AD419" s="151"/>
      <c r="AE419" s="151"/>
      <c r="AF419" s="151"/>
      <c r="AG419" s="151" t="s">
        <v>153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246"/>
      <c r="D420" s="247"/>
      <c r="E420" s="247"/>
      <c r="F420" s="247"/>
      <c r="G420" s="247"/>
      <c r="H420" s="162"/>
      <c r="I420" s="162"/>
      <c r="J420" s="162"/>
      <c r="K420" s="162"/>
      <c r="L420" s="162"/>
      <c r="M420" s="162"/>
      <c r="N420" s="161"/>
      <c r="O420" s="161"/>
      <c r="P420" s="161"/>
      <c r="Q420" s="161"/>
      <c r="R420" s="162"/>
      <c r="S420" s="162"/>
      <c r="T420" s="162"/>
      <c r="U420" s="162"/>
      <c r="V420" s="162"/>
      <c r="W420" s="162"/>
      <c r="X420" s="162"/>
      <c r="Y420" s="162"/>
      <c r="Z420" s="151"/>
      <c r="AA420" s="151"/>
      <c r="AB420" s="151"/>
      <c r="AC420" s="151"/>
      <c r="AD420" s="151"/>
      <c r="AE420" s="151"/>
      <c r="AF420" s="151"/>
      <c r="AG420" s="151" t="s">
        <v>156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ht="22.5" outlineLevel="1" x14ac:dyDescent="0.2">
      <c r="A421" s="174">
        <v>107</v>
      </c>
      <c r="B421" s="175" t="s">
        <v>520</v>
      </c>
      <c r="C421" s="184" t="s">
        <v>521</v>
      </c>
      <c r="D421" s="176" t="s">
        <v>166</v>
      </c>
      <c r="E421" s="177">
        <v>9.68</v>
      </c>
      <c r="F421" s="178"/>
      <c r="G421" s="179">
        <f>ROUND(E421*F421,2)</f>
        <v>0</v>
      </c>
      <c r="H421" s="178"/>
      <c r="I421" s="179">
        <f>ROUND(E421*H421,2)</f>
        <v>0</v>
      </c>
      <c r="J421" s="178"/>
      <c r="K421" s="179">
        <f>ROUND(E421*J421,2)</f>
        <v>0</v>
      </c>
      <c r="L421" s="179">
        <v>21</v>
      </c>
      <c r="M421" s="179">
        <f>G421*(1+L421/100)</f>
        <v>0</v>
      </c>
      <c r="N421" s="177">
        <v>5.9000000000000003E-4</v>
      </c>
      <c r="O421" s="177">
        <f>ROUND(E421*N421,2)</f>
        <v>0.01</v>
      </c>
      <c r="P421" s="177">
        <v>0</v>
      </c>
      <c r="Q421" s="177">
        <f>ROUND(E421*P421,2)</f>
        <v>0</v>
      </c>
      <c r="R421" s="179" t="s">
        <v>518</v>
      </c>
      <c r="S421" s="179" t="s">
        <v>148</v>
      </c>
      <c r="T421" s="180" t="s">
        <v>148</v>
      </c>
      <c r="U421" s="162">
        <v>0.4</v>
      </c>
      <c r="V421" s="162">
        <f>ROUND(E421*U421,2)</f>
        <v>3.87</v>
      </c>
      <c r="W421" s="162"/>
      <c r="X421" s="162" t="s">
        <v>161</v>
      </c>
      <c r="Y421" s="162" t="s">
        <v>150</v>
      </c>
      <c r="Z421" s="151"/>
      <c r="AA421" s="151"/>
      <c r="AB421" s="151"/>
      <c r="AC421" s="151"/>
      <c r="AD421" s="151"/>
      <c r="AE421" s="151"/>
      <c r="AF421" s="151"/>
      <c r="AG421" s="151" t="s">
        <v>162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2" x14ac:dyDescent="0.2">
      <c r="A422" s="158"/>
      <c r="B422" s="159"/>
      <c r="C422" s="185" t="s">
        <v>522</v>
      </c>
      <c r="D422" s="164"/>
      <c r="E422" s="165">
        <v>7.7439999999999998</v>
      </c>
      <c r="F422" s="162"/>
      <c r="G422" s="162"/>
      <c r="H422" s="162"/>
      <c r="I422" s="162"/>
      <c r="J422" s="162"/>
      <c r="K422" s="162"/>
      <c r="L422" s="162"/>
      <c r="M422" s="162"/>
      <c r="N422" s="161"/>
      <c r="O422" s="161"/>
      <c r="P422" s="161"/>
      <c r="Q422" s="161"/>
      <c r="R422" s="162"/>
      <c r="S422" s="162"/>
      <c r="T422" s="162"/>
      <c r="U422" s="162"/>
      <c r="V422" s="162"/>
      <c r="W422" s="162"/>
      <c r="X422" s="162"/>
      <c r="Y422" s="162"/>
      <c r="Z422" s="151"/>
      <c r="AA422" s="151"/>
      <c r="AB422" s="151"/>
      <c r="AC422" s="151"/>
      <c r="AD422" s="151"/>
      <c r="AE422" s="151"/>
      <c r="AF422" s="151"/>
      <c r="AG422" s="151" t="s">
        <v>153</v>
      </c>
      <c r="AH422" s="151">
        <v>5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">
      <c r="A423" s="158"/>
      <c r="B423" s="159"/>
      <c r="C423" s="185" t="s">
        <v>523</v>
      </c>
      <c r="D423" s="164"/>
      <c r="E423" s="165">
        <v>1.9359999999999999</v>
      </c>
      <c r="F423" s="162"/>
      <c r="G423" s="162"/>
      <c r="H423" s="162"/>
      <c r="I423" s="162"/>
      <c r="J423" s="162"/>
      <c r="K423" s="162"/>
      <c r="L423" s="162"/>
      <c r="M423" s="162"/>
      <c r="N423" s="161"/>
      <c r="O423" s="161"/>
      <c r="P423" s="161"/>
      <c r="Q423" s="161"/>
      <c r="R423" s="162"/>
      <c r="S423" s="162"/>
      <c r="T423" s="162"/>
      <c r="U423" s="162"/>
      <c r="V423" s="162"/>
      <c r="W423" s="162"/>
      <c r="X423" s="162"/>
      <c r="Y423" s="162"/>
      <c r="Z423" s="151"/>
      <c r="AA423" s="151"/>
      <c r="AB423" s="151"/>
      <c r="AC423" s="151"/>
      <c r="AD423" s="151"/>
      <c r="AE423" s="151"/>
      <c r="AF423" s="151"/>
      <c r="AG423" s="151" t="s">
        <v>153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46"/>
      <c r="D424" s="247"/>
      <c r="E424" s="247"/>
      <c r="F424" s="247"/>
      <c r="G424" s="247"/>
      <c r="H424" s="162"/>
      <c r="I424" s="162"/>
      <c r="J424" s="162"/>
      <c r="K424" s="162"/>
      <c r="L424" s="162"/>
      <c r="M424" s="162"/>
      <c r="N424" s="161"/>
      <c r="O424" s="161"/>
      <c r="P424" s="161"/>
      <c r="Q424" s="161"/>
      <c r="R424" s="162"/>
      <c r="S424" s="162"/>
      <c r="T424" s="162"/>
      <c r="U424" s="162"/>
      <c r="V424" s="162"/>
      <c r="W424" s="162"/>
      <c r="X424" s="162"/>
      <c r="Y424" s="162"/>
      <c r="Z424" s="151"/>
      <c r="AA424" s="151"/>
      <c r="AB424" s="151"/>
      <c r="AC424" s="151"/>
      <c r="AD424" s="151"/>
      <c r="AE424" s="151"/>
      <c r="AF424" s="151"/>
      <c r="AG424" s="151" t="s">
        <v>156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ht="22.5" outlineLevel="1" x14ac:dyDescent="0.2">
      <c r="A425" s="174">
        <v>108</v>
      </c>
      <c r="B425" s="175" t="s">
        <v>524</v>
      </c>
      <c r="C425" s="184" t="s">
        <v>525</v>
      </c>
      <c r="D425" s="176" t="s">
        <v>166</v>
      </c>
      <c r="E425" s="177">
        <v>34.1145</v>
      </c>
      <c r="F425" s="178"/>
      <c r="G425" s="179">
        <f>ROUND(E425*F425,2)</f>
        <v>0</v>
      </c>
      <c r="H425" s="178"/>
      <c r="I425" s="179">
        <f>ROUND(E425*H425,2)</f>
        <v>0</v>
      </c>
      <c r="J425" s="178"/>
      <c r="K425" s="179">
        <f>ROUND(E425*J425,2)</f>
        <v>0</v>
      </c>
      <c r="L425" s="179">
        <v>21</v>
      </c>
      <c r="M425" s="179">
        <f>G425*(1+L425/100)</f>
        <v>0</v>
      </c>
      <c r="N425" s="177">
        <v>3.1E-4</v>
      </c>
      <c r="O425" s="177">
        <f>ROUND(E425*N425,2)</f>
        <v>0.01</v>
      </c>
      <c r="P425" s="177">
        <v>0</v>
      </c>
      <c r="Q425" s="177">
        <f>ROUND(E425*P425,2)</f>
        <v>0</v>
      </c>
      <c r="R425" s="179" t="s">
        <v>518</v>
      </c>
      <c r="S425" s="179" t="s">
        <v>148</v>
      </c>
      <c r="T425" s="180" t="s">
        <v>148</v>
      </c>
      <c r="U425" s="162">
        <v>0.41</v>
      </c>
      <c r="V425" s="162">
        <f>ROUND(E425*U425,2)</f>
        <v>13.99</v>
      </c>
      <c r="W425" s="162"/>
      <c r="X425" s="162" t="s">
        <v>161</v>
      </c>
      <c r="Y425" s="162" t="s">
        <v>150</v>
      </c>
      <c r="Z425" s="151"/>
      <c r="AA425" s="151"/>
      <c r="AB425" s="151"/>
      <c r="AC425" s="151"/>
      <c r="AD425" s="151"/>
      <c r="AE425" s="151"/>
      <c r="AF425" s="151"/>
      <c r="AG425" s="151" t="s">
        <v>162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">
      <c r="A426" s="158"/>
      <c r="B426" s="159"/>
      <c r="C426" s="185" t="s">
        <v>526</v>
      </c>
      <c r="D426" s="164"/>
      <c r="E426" s="165"/>
      <c r="F426" s="162"/>
      <c r="G426" s="162"/>
      <c r="H426" s="162"/>
      <c r="I426" s="162"/>
      <c r="J426" s="162"/>
      <c r="K426" s="162"/>
      <c r="L426" s="162"/>
      <c r="M426" s="162"/>
      <c r="N426" s="161"/>
      <c r="O426" s="161"/>
      <c r="P426" s="161"/>
      <c r="Q426" s="161"/>
      <c r="R426" s="162"/>
      <c r="S426" s="162"/>
      <c r="T426" s="162"/>
      <c r="U426" s="162"/>
      <c r="V426" s="162"/>
      <c r="W426" s="162"/>
      <c r="X426" s="162"/>
      <c r="Y426" s="162"/>
      <c r="Z426" s="151"/>
      <c r="AA426" s="151"/>
      <c r="AB426" s="151"/>
      <c r="AC426" s="151"/>
      <c r="AD426" s="151"/>
      <c r="AE426" s="151"/>
      <c r="AF426" s="151"/>
      <c r="AG426" s="151" t="s">
        <v>153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3" x14ac:dyDescent="0.2">
      <c r="A427" s="158"/>
      <c r="B427" s="159"/>
      <c r="C427" s="185" t="s">
        <v>527</v>
      </c>
      <c r="D427" s="164"/>
      <c r="E427" s="165"/>
      <c r="F427" s="162"/>
      <c r="G427" s="162"/>
      <c r="H427" s="162"/>
      <c r="I427" s="162"/>
      <c r="J427" s="162"/>
      <c r="K427" s="162"/>
      <c r="L427" s="162"/>
      <c r="M427" s="162"/>
      <c r="N427" s="161"/>
      <c r="O427" s="161"/>
      <c r="P427" s="161"/>
      <c r="Q427" s="161"/>
      <c r="R427" s="162"/>
      <c r="S427" s="162"/>
      <c r="T427" s="162"/>
      <c r="U427" s="162"/>
      <c r="V427" s="162"/>
      <c r="W427" s="162"/>
      <c r="X427" s="162"/>
      <c r="Y427" s="162"/>
      <c r="Z427" s="151"/>
      <c r="AA427" s="151"/>
      <c r="AB427" s="151"/>
      <c r="AC427" s="151"/>
      <c r="AD427" s="151"/>
      <c r="AE427" s="151"/>
      <c r="AF427" s="151"/>
      <c r="AG427" s="151" t="s">
        <v>153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ht="22.5" outlineLevel="3" x14ac:dyDescent="0.2">
      <c r="A428" s="158"/>
      <c r="B428" s="159"/>
      <c r="C428" s="185" t="s">
        <v>528</v>
      </c>
      <c r="D428" s="164"/>
      <c r="E428" s="165">
        <v>34.1145</v>
      </c>
      <c r="F428" s="162"/>
      <c r="G428" s="162"/>
      <c r="H428" s="162"/>
      <c r="I428" s="162"/>
      <c r="J428" s="162"/>
      <c r="K428" s="162"/>
      <c r="L428" s="162"/>
      <c r="M428" s="162"/>
      <c r="N428" s="161"/>
      <c r="O428" s="161"/>
      <c r="P428" s="161"/>
      <c r="Q428" s="161"/>
      <c r="R428" s="162"/>
      <c r="S428" s="162"/>
      <c r="T428" s="162"/>
      <c r="U428" s="162"/>
      <c r="V428" s="162"/>
      <c r="W428" s="162"/>
      <c r="X428" s="162"/>
      <c r="Y428" s="162"/>
      <c r="Z428" s="151"/>
      <c r="AA428" s="151"/>
      <c r="AB428" s="151"/>
      <c r="AC428" s="151"/>
      <c r="AD428" s="151"/>
      <c r="AE428" s="151"/>
      <c r="AF428" s="151"/>
      <c r="AG428" s="151" t="s">
        <v>153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246"/>
      <c r="D429" s="247"/>
      <c r="E429" s="247"/>
      <c r="F429" s="247"/>
      <c r="G429" s="247"/>
      <c r="H429" s="162"/>
      <c r="I429" s="162"/>
      <c r="J429" s="162"/>
      <c r="K429" s="162"/>
      <c r="L429" s="162"/>
      <c r="M429" s="162"/>
      <c r="N429" s="161"/>
      <c r="O429" s="161"/>
      <c r="P429" s="161"/>
      <c r="Q429" s="161"/>
      <c r="R429" s="162"/>
      <c r="S429" s="162"/>
      <c r="T429" s="162"/>
      <c r="U429" s="162"/>
      <c r="V429" s="162"/>
      <c r="W429" s="162"/>
      <c r="X429" s="162"/>
      <c r="Y429" s="162"/>
      <c r="Z429" s="151"/>
      <c r="AA429" s="151"/>
      <c r="AB429" s="151"/>
      <c r="AC429" s="151"/>
      <c r="AD429" s="151"/>
      <c r="AE429" s="151"/>
      <c r="AF429" s="151"/>
      <c r="AG429" s="151" t="s">
        <v>156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ht="22.5" outlineLevel="1" x14ac:dyDescent="0.2">
      <c r="A430" s="174">
        <v>109</v>
      </c>
      <c r="B430" s="175" t="s">
        <v>529</v>
      </c>
      <c r="C430" s="184" t="s">
        <v>530</v>
      </c>
      <c r="D430" s="176" t="s">
        <v>166</v>
      </c>
      <c r="E430" s="177">
        <v>34.1145</v>
      </c>
      <c r="F430" s="178"/>
      <c r="G430" s="179">
        <f>ROUND(E430*F430,2)</f>
        <v>0</v>
      </c>
      <c r="H430" s="178"/>
      <c r="I430" s="179">
        <f>ROUND(E430*H430,2)</f>
        <v>0</v>
      </c>
      <c r="J430" s="178"/>
      <c r="K430" s="179">
        <f>ROUND(E430*J430,2)</f>
        <v>0</v>
      </c>
      <c r="L430" s="179">
        <v>21</v>
      </c>
      <c r="M430" s="179">
        <f>G430*(1+L430/100)</f>
        <v>0</v>
      </c>
      <c r="N430" s="177">
        <v>6.2E-4</v>
      </c>
      <c r="O430" s="177">
        <f>ROUND(E430*N430,2)</f>
        <v>0.02</v>
      </c>
      <c r="P430" s="177">
        <v>0</v>
      </c>
      <c r="Q430" s="177">
        <f>ROUND(E430*P430,2)</f>
        <v>0</v>
      </c>
      <c r="R430" s="179" t="s">
        <v>518</v>
      </c>
      <c r="S430" s="179" t="s">
        <v>148</v>
      </c>
      <c r="T430" s="180" t="s">
        <v>148</v>
      </c>
      <c r="U430" s="162">
        <v>1</v>
      </c>
      <c r="V430" s="162">
        <f>ROUND(E430*U430,2)</f>
        <v>34.11</v>
      </c>
      <c r="W430" s="162"/>
      <c r="X430" s="162" t="s">
        <v>161</v>
      </c>
      <c r="Y430" s="162" t="s">
        <v>150</v>
      </c>
      <c r="Z430" s="151"/>
      <c r="AA430" s="151"/>
      <c r="AB430" s="151"/>
      <c r="AC430" s="151"/>
      <c r="AD430" s="151"/>
      <c r="AE430" s="151"/>
      <c r="AF430" s="151"/>
      <c r="AG430" s="151" t="s">
        <v>162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ht="22.5" outlineLevel="2" x14ac:dyDescent="0.2">
      <c r="A431" s="158"/>
      <c r="B431" s="159"/>
      <c r="C431" s="248" t="s">
        <v>531</v>
      </c>
      <c r="D431" s="249"/>
      <c r="E431" s="249"/>
      <c r="F431" s="249"/>
      <c r="G431" s="249"/>
      <c r="H431" s="162"/>
      <c r="I431" s="162"/>
      <c r="J431" s="162"/>
      <c r="K431" s="162"/>
      <c r="L431" s="162"/>
      <c r="M431" s="162"/>
      <c r="N431" s="161"/>
      <c r="O431" s="161"/>
      <c r="P431" s="161"/>
      <c r="Q431" s="161"/>
      <c r="R431" s="162"/>
      <c r="S431" s="162"/>
      <c r="T431" s="162"/>
      <c r="U431" s="162"/>
      <c r="V431" s="162"/>
      <c r="W431" s="162"/>
      <c r="X431" s="162"/>
      <c r="Y431" s="162"/>
      <c r="Z431" s="151"/>
      <c r="AA431" s="151"/>
      <c r="AB431" s="151"/>
      <c r="AC431" s="151"/>
      <c r="AD431" s="151"/>
      <c r="AE431" s="151"/>
      <c r="AF431" s="151"/>
      <c r="AG431" s="151" t="s">
        <v>168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82" t="str">
        <f>C431</f>
        <v>na vzduchu schnoucí dveří vícevýplňových (profilovaných) a žaluziových nebo oken dvoudílných tříkřídlových a vícekřídlových a oken třídílných a vícedílných nebo vestavěného nábytku.</v>
      </c>
      <c r="BB431" s="151"/>
      <c r="BC431" s="151"/>
      <c r="BD431" s="151"/>
      <c r="BE431" s="151"/>
      <c r="BF431" s="151"/>
      <c r="BG431" s="151"/>
      <c r="BH431" s="151"/>
    </row>
    <row r="432" spans="1:60" outlineLevel="2" x14ac:dyDescent="0.2">
      <c r="A432" s="158"/>
      <c r="B432" s="159"/>
      <c r="C432" s="185" t="s">
        <v>532</v>
      </c>
      <c r="D432" s="164"/>
      <c r="E432" s="165">
        <v>34.1145</v>
      </c>
      <c r="F432" s="162"/>
      <c r="G432" s="162"/>
      <c r="H432" s="162"/>
      <c r="I432" s="162"/>
      <c r="J432" s="162"/>
      <c r="K432" s="162"/>
      <c r="L432" s="162"/>
      <c r="M432" s="162"/>
      <c r="N432" s="161"/>
      <c r="O432" s="161"/>
      <c r="P432" s="161"/>
      <c r="Q432" s="161"/>
      <c r="R432" s="162"/>
      <c r="S432" s="162"/>
      <c r="T432" s="162"/>
      <c r="U432" s="162"/>
      <c r="V432" s="162"/>
      <c r="W432" s="162"/>
      <c r="X432" s="162"/>
      <c r="Y432" s="162"/>
      <c r="Z432" s="151"/>
      <c r="AA432" s="151"/>
      <c r="AB432" s="151"/>
      <c r="AC432" s="151"/>
      <c r="AD432" s="151"/>
      <c r="AE432" s="151"/>
      <c r="AF432" s="151"/>
      <c r="AG432" s="151" t="s">
        <v>153</v>
      </c>
      <c r="AH432" s="151">
        <v>5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246"/>
      <c r="D433" s="247"/>
      <c r="E433" s="247"/>
      <c r="F433" s="247"/>
      <c r="G433" s="247"/>
      <c r="H433" s="162"/>
      <c r="I433" s="162"/>
      <c r="J433" s="162"/>
      <c r="K433" s="162"/>
      <c r="L433" s="162"/>
      <c r="M433" s="162"/>
      <c r="N433" s="161"/>
      <c r="O433" s="161"/>
      <c r="P433" s="161"/>
      <c r="Q433" s="161"/>
      <c r="R433" s="162"/>
      <c r="S433" s="162"/>
      <c r="T433" s="162"/>
      <c r="U433" s="162"/>
      <c r="V433" s="162"/>
      <c r="W433" s="162"/>
      <c r="X433" s="162"/>
      <c r="Y433" s="162"/>
      <c r="Z433" s="151"/>
      <c r="AA433" s="151"/>
      <c r="AB433" s="151"/>
      <c r="AC433" s="151"/>
      <c r="AD433" s="151"/>
      <c r="AE433" s="151"/>
      <c r="AF433" s="151"/>
      <c r="AG433" s="151" t="s">
        <v>156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x14ac:dyDescent="0.2">
      <c r="A434" s="167" t="s">
        <v>142</v>
      </c>
      <c r="B434" s="168" t="s">
        <v>100</v>
      </c>
      <c r="C434" s="183" t="s">
        <v>101</v>
      </c>
      <c r="D434" s="169"/>
      <c r="E434" s="170"/>
      <c r="F434" s="171"/>
      <c r="G434" s="171">
        <f>SUMIF(AG435:AG456,"&lt;&gt;NOR",G435:G456)</f>
        <v>0</v>
      </c>
      <c r="H434" s="171"/>
      <c r="I434" s="171">
        <f>SUM(I435:I456)</f>
        <v>0</v>
      </c>
      <c r="J434" s="171"/>
      <c r="K434" s="171">
        <f>SUM(K435:K456)</f>
        <v>0</v>
      </c>
      <c r="L434" s="171"/>
      <c r="M434" s="171">
        <f>SUM(M435:M456)</f>
        <v>0</v>
      </c>
      <c r="N434" s="170"/>
      <c r="O434" s="170">
        <f>SUM(O435:O456)</f>
        <v>0.19</v>
      </c>
      <c r="P434" s="170"/>
      <c r="Q434" s="170">
        <f>SUM(Q435:Q456)</f>
        <v>0</v>
      </c>
      <c r="R434" s="171"/>
      <c r="S434" s="171"/>
      <c r="T434" s="172"/>
      <c r="U434" s="166"/>
      <c r="V434" s="166">
        <f>SUM(V435:V456)</f>
        <v>1.1200000000000001</v>
      </c>
      <c r="W434" s="166"/>
      <c r="X434" s="166"/>
      <c r="Y434" s="166"/>
      <c r="AG434" t="s">
        <v>143</v>
      </c>
    </row>
    <row r="435" spans="1:60" outlineLevel="1" x14ac:dyDescent="0.2">
      <c r="A435" s="174">
        <v>110</v>
      </c>
      <c r="B435" s="175" t="s">
        <v>533</v>
      </c>
      <c r="C435" s="184" t="s">
        <v>534</v>
      </c>
      <c r="D435" s="176" t="s">
        <v>166</v>
      </c>
      <c r="E435" s="177">
        <v>112.21975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7">
        <v>3.5E-4</v>
      </c>
      <c r="O435" s="177">
        <f>ROUND(E435*N435,2)</f>
        <v>0.04</v>
      </c>
      <c r="P435" s="177">
        <v>0</v>
      </c>
      <c r="Q435" s="177">
        <f>ROUND(E435*P435,2)</f>
        <v>0</v>
      </c>
      <c r="R435" s="179" t="s">
        <v>535</v>
      </c>
      <c r="S435" s="179" t="s">
        <v>148</v>
      </c>
      <c r="T435" s="180" t="s">
        <v>148</v>
      </c>
      <c r="U435" s="162">
        <v>0.01</v>
      </c>
      <c r="V435" s="162">
        <f>ROUND(E435*U435,2)</f>
        <v>1.1200000000000001</v>
      </c>
      <c r="W435" s="162"/>
      <c r="X435" s="162" t="s">
        <v>161</v>
      </c>
      <c r="Y435" s="162" t="s">
        <v>150</v>
      </c>
      <c r="Z435" s="151"/>
      <c r="AA435" s="151"/>
      <c r="AB435" s="151"/>
      <c r="AC435" s="151"/>
      <c r="AD435" s="151"/>
      <c r="AE435" s="151"/>
      <c r="AF435" s="151"/>
      <c r="AG435" s="151" t="s">
        <v>162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2" x14ac:dyDescent="0.2">
      <c r="A436" s="158"/>
      <c r="B436" s="159"/>
      <c r="C436" s="185" t="s">
        <v>497</v>
      </c>
      <c r="D436" s="164"/>
      <c r="E436" s="165">
        <v>23.734999999999999</v>
      </c>
      <c r="F436" s="162"/>
      <c r="G436" s="162"/>
      <c r="H436" s="162"/>
      <c r="I436" s="162"/>
      <c r="J436" s="162"/>
      <c r="K436" s="162"/>
      <c r="L436" s="162"/>
      <c r="M436" s="162"/>
      <c r="N436" s="161"/>
      <c r="O436" s="161"/>
      <c r="P436" s="161"/>
      <c r="Q436" s="161"/>
      <c r="R436" s="162"/>
      <c r="S436" s="162"/>
      <c r="T436" s="162"/>
      <c r="U436" s="162"/>
      <c r="V436" s="162"/>
      <c r="W436" s="162"/>
      <c r="X436" s="162"/>
      <c r="Y436" s="162"/>
      <c r="Z436" s="151"/>
      <c r="AA436" s="151"/>
      <c r="AB436" s="151"/>
      <c r="AC436" s="151"/>
      <c r="AD436" s="151"/>
      <c r="AE436" s="151"/>
      <c r="AF436" s="151"/>
      <c r="AG436" s="151" t="s">
        <v>153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85" t="s">
        <v>536</v>
      </c>
      <c r="D437" s="164"/>
      <c r="E437" s="165">
        <v>5.7374999999999998</v>
      </c>
      <c r="F437" s="162"/>
      <c r="G437" s="162"/>
      <c r="H437" s="162"/>
      <c r="I437" s="162"/>
      <c r="J437" s="162"/>
      <c r="K437" s="162"/>
      <c r="L437" s="162"/>
      <c r="M437" s="162"/>
      <c r="N437" s="161"/>
      <c r="O437" s="161"/>
      <c r="P437" s="161"/>
      <c r="Q437" s="161"/>
      <c r="R437" s="162"/>
      <c r="S437" s="162"/>
      <c r="T437" s="162"/>
      <c r="U437" s="162"/>
      <c r="V437" s="162"/>
      <c r="W437" s="162"/>
      <c r="X437" s="162"/>
      <c r="Y437" s="162"/>
      <c r="Z437" s="151"/>
      <c r="AA437" s="151"/>
      <c r="AB437" s="151"/>
      <c r="AC437" s="151"/>
      <c r="AD437" s="151"/>
      <c r="AE437" s="151"/>
      <c r="AF437" s="151"/>
      <c r="AG437" s="151" t="s">
        <v>153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85" t="s">
        <v>498</v>
      </c>
      <c r="D438" s="164"/>
      <c r="E438" s="165">
        <v>15.276</v>
      </c>
      <c r="F438" s="162"/>
      <c r="G438" s="162"/>
      <c r="H438" s="162"/>
      <c r="I438" s="162"/>
      <c r="J438" s="162"/>
      <c r="K438" s="162"/>
      <c r="L438" s="162"/>
      <c r="M438" s="162"/>
      <c r="N438" s="161"/>
      <c r="O438" s="161"/>
      <c r="P438" s="161"/>
      <c r="Q438" s="161"/>
      <c r="R438" s="162"/>
      <c r="S438" s="162"/>
      <c r="T438" s="162"/>
      <c r="U438" s="162"/>
      <c r="V438" s="162"/>
      <c r="W438" s="162"/>
      <c r="X438" s="162"/>
      <c r="Y438" s="162"/>
      <c r="Z438" s="151"/>
      <c r="AA438" s="151"/>
      <c r="AB438" s="151"/>
      <c r="AC438" s="151"/>
      <c r="AD438" s="151"/>
      <c r="AE438" s="151"/>
      <c r="AF438" s="151"/>
      <c r="AG438" s="151" t="s">
        <v>153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85" t="s">
        <v>483</v>
      </c>
      <c r="D439" s="164"/>
      <c r="E439" s="165">
        <v>32.159999999999997</v>
      </c>
      <c r="F439" s="162"/>
      <c r="G439" s="162"/>
      <c r="H439" s="162"/>
      <c r="I439" s="162"/>
      <c r="J439" s="162"/>
      <c r="K439" s="162"/>
      <c r="L439" s="162"/>
      <c r="M439" s="162"/>
      <c r="N439" s="161"/>
      <c r="O439" s="161"/>
      <c r="P439" s="161"/>
      <c r="Q439" s="161"/>
      <c r="R439" s="162"/>
      <c r="S439" s="162"/>
      <c r="T439" s="162"/>
      <c r="U439" s="162"/>
      <c r="V439" s="162"/>
      <c r="W439" s="162"/>
      <c r="X439" s="162"/>
      <c r="Y439" s="162"/>
      <c r="Z439" s="151"/>
      <c r="AA439" s="151"/>
      <c r="AB439" s="151"/>
      <c r="AC439" s="151"/>
      <c r="AD439" s="151"/>
      <c r="AE439" s="151"/>
      <c r="AF439" s="151"/>
      <c r="AG439" s="151" t="s">
        <v>153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85" t="s">
        <v>499</v>
      </c>
      <c r="D440" s="164"/>
      <c r="E440" s="165">
        <v>3.71</v>
      </c>
      <c r="F440" s="162"/>
      <c r="G440" s="162"/>
      <c r="H440" s="162"/>
      <c r="I440" s="162"/>
      <c r="J440" s="162"/>
      <c r="K440" s="162"/>
      <c r="L440" s="162"/>
      <c r="M440" s="162"/>
      <c r="N440" s="161"/>
      <c r="O440" s="161"/>
      <c r="P440" s="161"/>
      <c r="Q440" s="161"/>
      <c r="R440" s="162"/>
      <c r="S440" s="162"/>
      <c r="T440" s="162"/>
      <c r="U440" s="162"/>
      <c r="V440" s="162"/>
      <c r="W440" s="162"/>
      <c r="X440" s="162"/>
      <c r="Y440" s="162"/>
      <c r="Z440" s="151"/>
      <c r="AA440" s="151"/>
      <c r="AB440" s="151"/>
      <c r="AC440" s="151"/>
      <c r="AD440" s="151"/>
      <c r="AE440" s="151"/>
      <c r="AF440" s="151"/>
      <c r="AG440" s="151" t="s">
        <v>153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85" t="s">
        <v>485</v>
      </c>
      <c r="D441" s="164"/>
      <c r="E441" s="165">
        <v>13.84625</v>
      </c>
      <c r="F441" s="162"/>
      <c r="G441" s="162"/>
      <c r="H441" s="162"/>
      <c r="I441" s="162"/>
      <c r="J441" s="162"/>
      <c r="K441" s="162"/>
      <c r="L441" s="162"/>
      <c r="M441" s="162"/>
      <c r="N441" s="161"/>
      <c r="O441" s="161"/>
      <c r="P441" s="161"/>
      <c r="Q441" s="161"/>
      <c r="R441" s="162"/>
      <c r="S441" s="162"/>
      <c r="T441" s="162"/>
      <c r="U441" s="162"/>
      <c r="V441" s="162"/>
      <c r="W441" s="162"/>
      <c r="X441" s="162"/>
      <c r="Y441" s="162"/>
      <c r="Z441" s="151"/>
      <c r="AA441" s="151"/>
      <c r="AB441" s="151"/>
      <c r="AC441" s="151"/>
      <c r="AD441" s="151"/>
      <c r="AE441" s="151"/>
      <c r="AF441" s="151"/>
      <c r="AG441" s="151" t="s">
        <v>153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85" t="s">
        <v>500</v>
      </c>
      <c r="D442" s="164"/>
      <c r="E442" s="165">
        <v>17.754999999999999</v>
      </c>
      <c r="F442" s="162"/>
      <c r="G442" s="162"/>
      <c r="H442" s="162"/>
      <c r="I442" s="162"/>
      <c r="J442" s="162"/>
      <c r="K442" s="162"/>
      <c r="L442" s="162"/>
      <c r="M442" s="162"/>
      <c r="N442" s="161"/>
      <c r="O442" s="161"/>
      <c r="P442" s="161"/>
      <c r="Q442" s="161"/>
      <c r="R442" s="162"/>
      <c r="S442" s="162"/>
      <c r="T442" s="162"/>
      <c r="U442" s="162"/>
      <c r="V442" s="162"/>
      <c r="W442" s="162"/>
      <c r="X442" s="162"/>
      <c r="Y442" s="162"/>
      <c r="Z442" s="151"/>
      <c r="AA442" s="151"/>
      <c r="AB442" s="151"/>
      <c r="AC442" s="151"/>
      <c r="AD442" s="151"/>
      <c r="AE442" s="151"/>
      <c r="AF442" s="151"/>
      <c r="AG442" s="151" t="s">
        <v>153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2" x14ac:dyDescent="0.2">
      <c r="A443" s="158"/>
      <c r="B443" s="159"/>
      <c r="C443" s="246"/>
      <c r="D443" s="247"/>
      <c r="E443" s="247"/>
      <c r="F443" s="247"/>
      <c r="G443" s="247"/>
      <c r="H443" s="162"/>
      <c r="I443" s="162"/>
      <c r="J443" s="162"/>
      <c r="K443" s="162"/>
      <c r="L443" s="162"/>
      <c r="M443" s="162"/>
      <c r="N443" s="161"/>
      <c r="O443" s="161"/>
      <c r="P443" s="161"/>
      <c r="Q443" s="161"/>
      <c r="R443" s="162"/>
      <c r="S443" s="162"/>
      <c r="T443" s="162"/>
      <c r="U443" s="162"/>
      <c r="V443" s="162"/>
      <c r="W443" s="162"/>
      <c r="X443" s="162"/>
      <c r="Y443" s="162"/>
      <c r="Z443" s="151"/>
      <c r="AA443" s="151"/>
      <c r="AB443" s="151"/>
      <c r="AC443" s="151"/>
      <c r="AD443" s="151"/>
      <c r="AE443" s="151"/>
      <c r="AF443" s="151"/>
      <c r="AG443" s="151" t="s">
        <v>156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ht="22.5" outlineLevel="1" x14ac:dyDescent="0.2">
      <c r="A444" s="174">
        <v>111</v>
      </c>
      <c r="B444" s="175" t="s">
        <v>537</v>
      </c>
      <c r="C444" s="184" t="s">
        <v>538</v>
      </c>
      <c r="D444" s="176" t="s">
        <v>166</v>
      </c>
      <c r="E444" s="177">
        <v>5.7374999999999998</v>
      </c>
      <c r="F444" s="178"/>
      <c r="G444" s="179">
        <f>ROUND(E444*F444,2)</f>
        <v>0</v>
      </c>
      <c r="H444" s="178"/>
      <c r="I444" s="179">
        <f>ROUND(E444*H444,2)</f>
        <v>0</v>
      </c>
      <c r="J444" s="178"/>
      <c r="K444" s="179">
        <f>ROUND(E444*J444,2)</f>
        <v>0</v>
      </c>
      <c r="L444" s="179">
        <v>21</v>
      </c>
      <c r="M444" s="179">
        <f>G444*(1+L444/100)</f>
        <v>0</v>
      </c>
      <c r="N444" s="177">
        <v>3.6999999999999999E-4</v>
      </c>
      <c r="O444" s="177">
        <f>ROUND(E444*N444,2)</f>
        <v>0</v>
      </c>
      <c r="P444" s="177">
        <v>0</v>
      </c>
      <c r="Q444" s="177">
        <f>ROUND(E444*P444,2)</f>
        <v>0</v>
      </c>
      <c r="R444" s="179" t="s">
        <v>361</v>
      </c>
      <c r="S444" s="179" t="s">
        <v>148</v>
      </c>
      <c r="T444" s="180" t="s">
        <v>148</v>
      </c>
      <c r="U444" s="162">
        <v>0</v>
      </c>
      <c r="V444" s="162">
        <f>ROUND(E444*U444,2)</f>
        <v>0</v>
      </c>
      <c r="W444" s="162"/>
      <c r="X444" s="162" t="s">
        <v>183</v>
      </c>
      <c r="Y444" s="162" t="s">
        <v>150</v>
      </c>
      <c r="Z444" s="151"/>
      <c r="AA444" s="151"/>
      <c r="AB444" s="151"/>
      <c r="AC444" s="151"/>
      <c r="AD444" s="151"/>
      <c r="AE444" s="151"/>
      <c r="AF444" s="151"/>
      <c r="AG444" s="151" t="s">
        <v>184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2" x14ac:dyDescent="0.2">
      <c r="A445" s="158"/>
      <c r="B445" s="159"/>
      <c r="C445" s="185" t="s">
        <v>539</v>
      </c>
      <c r="D445" s="164"/>
      <c r="E445" s="165">
        <v>5.7374999999999998</v>
      </c>
      <c r="F445" s="162"/>
      <c r="G445" s="162"/>
      <c r="H445" s="162"/>
      <c r="I445" s="162"/>
      <c r="J445" s="162"/>
      <c r="K445" s="162"/>
      <c r="L445" s="162"/>
      <c r="M445" s="162"/>
      <c r="N445" s="161"/>
      <c r="O445" s="161"/>
      <c r="P445" s="161"/>
      <c r="Q445" s="161"/>
      <c r="R445" s="162"/>
      <c r="S445" s="162"/>
      <c r="T445" s="162"/>
      <c r="U445" s="162"/>
      <c r="V445" s="162"/>
      <c r="W445" s="162"/>
      <c r="X445" s="162"/>
      <c r="Y445" s="162"/>
      <c r="Z445" s="151"/>
      <c r="AA445" s="151"/>
      <c r="AB445" s="151"/>
      <c r="AC445" s="151"/>
      <c r="AD445" s="151"/>
      <c r="AE445" s="151"/>
      <c r="AF445" s="151"/>
      <c r="AG445" s="151" t="s">
        <v>153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46"/>
      <c r="D446" s="247"/>
      <c r="E446" s="247"/>
      <c r="F446" s="247"/>
      <c r="G446" s="247"/>
      <c r="H446" s="162"/>
      <c r="I446" s="162"/>
      <c r="J446" s="162"/>
      <c r="K446" s="162"/>
      <c r="L446" s="162"/>
      <c r="M446" s="162"/>
      <c r="N446" s="161"/>
      <c r="O446" s="161"/>
      <c r="P446" s="161"/>
      <c r="Q446" s="161"/>
      <c r="R446" s="162"/>
      <c r="S446" s="162"/>
      <c r="T446" s="162"/>
      <c r="U446" s="162"/>
      <c r="V446" s="162"/>
      <c r="W446" s="162"/>
      <c r="X446" s="162"/>
      <c r="Y446" s="162"/>
      <c r="Z446" s="151"/>
      <c r="AA446" s="151"/>
      <c r="AB446" s="151"/>
      <c r="AC446" s="151"/>
      <c r="AD446" s="151"/>
      <c r="AE446" s="151"/>
      <c r="AF446" s="151"/>
      <c r="AG446" s="151" t="s">
        <v>156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74">
        <v>112</v>
      </c>
      <c r="B447" s="175" t="s">
        <v>540</v>
      </c>
      <c r="C447" s="184" t="s">
        <v>541</v>
      </c>
      <c r="D447" s="176" t="s">
        <v>166</v>
      </c>
      <c r="E447" s="177">
        <v>577.65824999999995</v>
      </c>
      <c r="F447" s="178"/>
      <c r="G447" s="179">
        <f>ROUND(E447*F447,2)</f>
        <v>0</v>
      </c>
      <c r="H447" s="178"/>
      <c r="I447" s="179">
        <f>ROUND(E447*H447,2)</f>
        <v>0</v>
      </c>
      <c r="J447" s="178"/>
      <c r="K447" s="179">
        <f>ROUND(E447*J447,2)</f>
        <v>0</v>
      </c>
      <c r="L447" s="179">
        <v>21</v>
      </c>
      <c r="M447" s="179">
        <f>G447*(1+L447/100)</f>
        <v>0</v>
      </c>
      <c r="N447" s="177">
        <v>2.5999999999999998E-4</v>
      </c>
      <c r="O447" s="177">
        <f>ROUND(E447*N447,2)</f>
        <v>0.15</v>
      </c>
      <c r="P447" s="177">
        <v>0</v>
      </c>
      <c r="Q447" s="177">
        <f>ROUND(E447*P447,2)</f>
        <v>0</v>
      </c>
      <c r="R447" s="179" t="s">
        <v>361</v>
      </c>
      <c r="S447" s="179" t="s">
        <v>148</v>
      </c>
      <c r="T447" s="180" t="s">
        <v>148</v>
      </c>
      <c r="U447" s="162">
        <v>0</v>
      </c>
      <c r="V447" s="162">
        <f>ROUND(E447*U447,2)</f>
        <v>0</v>
      </c>
      <c r="W447" s="162"/>
      <c r="X447" s="162" t="s">
        <v>183</v>
      </c>
      <c r="Y447" s="162" t="s">
        <v>150</v>
      </c>
      <c r="Z447" s="151"/>
      <c r="AA447" s="151"/>
      <c r="AB447" s="151"/>
      <c r="AC447" s="151"/>
      <c r="AD447" s="151"/>
      <c r="AE447" s="151"/>
      <c r="AF447" s="151"/>
      <c r="AG447" s="151" t="s">
        <v>184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ht="22.5" outlineLevel="2" x14ac:dyDescent="0.2">
      <c r="A448" s="158"/>
      <c r="B448" s="159"/>
      <c r="C448" s="248" t="s">
        <v>542</v>
      </c>
      <c r="D448" s="249"/>
      <c r="E448" s="249"/>
      <c r="F448" s="249"/>
      <c r="G448" s="249"/>
      <c r="H448" s="162"/>
      <c r="I448" s="162"/>
      <c r="J448" s="162"/>
      <c r="K448" s="162"/>
      <c r="L448" s="162"/>
      <c r="M448" s="162"/>
      <c r="N448" s="161"/>
      <c r="O448" s="161"/>
      <c r="P448" s="161"/>
      <c r="Q448" s="161"/>
      <c r="R448" s="162"/>
      <c r="S448" s="162"/>
      <c r="T448" s="162"/>
      <c r="U448" s="162"/>
      <c r="V448" s="162"/>
      <c r="W448" s="162"/>
      <c r="X448" s="162"/>
      <c r="Y448" s="162"/>
      <c r="Z448" s="151"/>
      <c r="AA448" s="151"/>
      <c r="AB448" s="151"/>
      <c r="AC448" s="151"/>
      <c r="AD448" s="151"/>
      <c r="AE448" s="151"/>
      <c r="AF448" s="151"/>
      <c r="AG448" s="151" t="s">
        <v>168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82" t="str">
        <f>C448</f>
        <v>Oškrabání, jednonásobné mydlení, částečné vyhlazení malířskou masou jednonásobné, malba dvojnásobná, bez pačokování, jednobarevná s bílým stropem.</v>
      </c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185" t="s">
        <v>543</v>
      </c>
      <c r="D449" s="164"/>
      <c r="E449" s="165">
        <v>141.761</v>
      </c>
      <c r="F449" s="162"/>
      <c r="G449" s="162"/>
      <c r="H449" s="162"/>
      <c r="I449" s="162"/>
      <c r="J449" s="162"/>
      <c r="K449" s="162"/>
      <c r="L449" s="162"/>
      <c r="M449" s="162"/>
      <c r="N449" s="161"/>
      <c r="O449" s="161"/>
      <c r="P449" s="161"/>
      <c r="Q449" s="161"/>
      <c r="R449" s="162"/>
      <c r="S449" s="162"/>
      <c r="T449" s="162"/>
      <c r="U449" s="162"/>
      <c r="V449" s="162"/>
      <c r="W449" s="162"/>
      <c r="X449" s="162"/>
      <c r="Y449" s="162"/>
      <c r="Z449" s="151"/>
      <c r="AA449" s="151"/>
      <c r="AB449" s="151"/>
      <c r="AC449" s="151"/>
      <c r="AD449" s="151"/>
      <c r="AE449" s="151"/>
      <c r="AF449" s="151"/>
      <c r="AG449" s="151" t="s">
        <v>153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85" t="s">
        <v>544</v>
      </c>
      <c r="D450" s="164"/>
      <c r="E450" s="165">
        <v>19.11</v>
      </c>
      <c r="F450" s="162"/>
      <c r="G450" s="162"/>
      <c r="H450" s="162"/>
      <c r="I450" s="162"/>
      <c r="J450" s="162"/>
      <c r="K450" s="162"/>
      <c r="L450" s="162"/>
      <c r="M450" s="162"/>
      <c r="N450" s="161"/>
      <c r="O450" s="161"/>
      <c r="P450" s="161"/>
      <c r="Q450" s="161"/>
      <c r="R450" s="162"/>
      <c r="S450" s="162"/>
      <c r="T450" s="162"/>
      <c r="U450" s="162"/>
      <c r="V450" s="162"/>
      <c r="W450" s="162"/>
      <c r="X450" s="162"/>
      <c r="Y450" s="162"/>
      <c r="Z450" s="151"/>
      <c r="AA450" s="151"/>
      <c r="AB450" s="151"/>
      <c r="AC450" s="151"/>
      <c r="AD450" s="151"/>
      <c r="AE450" s="151"/>
      <c r="AF450" s="151"/>
      <c r="AG450" s="151" t="s">
        <v>153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85" t="s">
        <v>545</v>
      </c>
      <c r="D451" s="164"/>
      <c r="E451" s="165">
        <v>87.116</v>
      </c>
      <c r="F451" s="162"/>
      <c r="G451" s="162"/>
      <c r="H451" s="162"/>
      <c r="I451" s="162"/>
      <c r="J451" s="162"/>
      <c r="K451" s="162"/>
      <c r="L451" s="162"/>
      <c r="M451" s="162"/>
      <c r="N451" s="161"/>
      <c r="O451" s="161"/>
      <c r="P451" s="161"/>
      <c r="Q451" s="161"/>
      <c r="R451" s="162"/>
      <c r="S451" s="162"/>
      <c r="T451" s="162"/>
      <c r="U451" s="162"/>
      <c r="V451" s="162"/>
      <c r="W451" s="162"/>
      <c r="X451" s="162"/>
      <c r="Y451" s="162"/>
      <c r="Z451" s="151"/>
      <c r="AA451" s="151"/>
      <c r="AB451" s="151"/>
      <c r="AC451" s="151"/>
      <c r="AD451" s="151"/>
      <c r="AE451" s="151"/>
      <c r="AF451" s="151"/>
      <c r="AG451" s="151" t="s">
        <v>153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85" t="s">
        <v>546</v>
      </c>
      <c r="D452" s="164"/>
      <c r="E452" s="165">
        <v>124.16</v>
      </c>
      <c r="F452" s="162"/>
      <c r="G452" s="162"/>
      <c r="H452" s="162"/>
      <c r="I452" s="162"/>
      <c r="J452" s="162"/>
      <c r="K452" s="162"/>
      <c r="L452" s="162"/>
      <c r="M452" s="162"/>
      <c r="N452" s="161"/>
      <c r="O452" s="161"/>
      <c r="P452" s="161"/>
      <c r="Q452" s="161"/>
      <c r="R452" s="162"/>
      <c r="S452" s="162"/>
      <c r="T452" s="162"/>
      <c r="U452" s="162"/>
      <c r="V452" s="162"/>
      <c r="W452" s="162"/>
      <c r="X452" s="162"/>
      <c r="Y452" s="162"/>
      <c r="Z452" s="151"/>
      <c r="AA452" s="151"/>
      <c r="AB452" s="151"/>
      <c r="AC452" s="151"/>
      <c r="AD452" s="151"/>
      <c r="AE452" s="151"/>
      <c r="AF452" s="151"/>
      <c r="AG452" s="151" t="s">
        <v>153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85" t="s">
        <v>547</v>
      </c>
      <c r="D453" s="164"/>
      <c r="E453" s="165">
        <v>36.11</v>
      </c>
      <c r="F453" s="162"/>
      <c r="G453" s="162"/>
      <c r="H453" s="162"/>
      <c r="I453" s="162"/>
      <c r="J453" s="162"/>
      <c r="K453" s="162"/>
      <c r="L453" s="162"/>
      <c r="M453" s="162"/>
      <c r="N453" s="161"/>
      <c r="O453" s="161"/>
      <c r="P453" s="161"/>
      <c r="Q453" s="161"/>
      <c r="R453" s="162"/>
      <c r="S453" s="162"/>
      <c r="T453" s="162"/>
      <c r="U453" s="162"/>
      <c r="V453" s="162"/>
      <c r="W453" s="162"/>
      <c r="X453" s="162"/>
      <c r="Y453" s="162"/>
      <c r="Z453" s="151"/>
      <c r="AA453" s="151"/>
      <c r="AB453" s="151"/>
      <c r="AC453" s="151"/>
      <c r="AD453" s="151"/>
      <c r="AE453" s="151"/>
      <c r="AF453" s="151"/>
      <c r="AG453" s="151" t="s">
        <v>153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85" t="s">
        <v>548</v>
      </c>
      <c r="D454" s="164"/>
      <c r="E454" s="165">
        <v>76.846249999999998</v>
      </c>
      <c r="F454" s="162"/>
      <c r="G454" s="162"/>
      <c r="H454" s="162"/>
      <c r="I454" s="162"/>
      <c r="J454" s="162"/>
      <c r="K454" s="162"/>
      <c r="L454" s="162"/>
      <c r="M454" s="162"/>
      <c r="N454" s="161"/>
      <c r="O454" s="161"/>
      <c r="P454" s="161"/>
      <c r="Q454" s="161"/>
      <c r="R454" s="162"/>
      <c r="S454" s="162"/>
      <c r="T454" s="162"/>
      <c r="U454" s="162"/>
      <c r="V454" s="162"/>
      <c r="W454" s="162"/>
      <c r="X454" s="162"/>
      <c r="Y454" s="162"/>
      <c r="Z454" s="151"/>
      <c r="AA454" s="151"/>
      <c r="AB454" s="151"/>
      <c r="AC454" s="151"/>
      <c r="AD454" s="151"/>
      <c r="AE454" s="151"/>
      <c r="AF454" s="151"/>
      <c r="AG454" s="151" t="s">
        <v>153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85" t="s">
        <v>549</v>
      </c>
      <c r="D455" s="164"/>
      <c r="E455" s="165">
        <v>92.555000000000007</v>
      </c>
      <c r="F455" s="162"/>
      <c r="G455" s="162"/>
      <c r="H455" s="162"/>
      <c r="I455" s="162"/>
      <c r="J455" s="162"/>
      <c r="K455" s="162"/>
      <c r="L455" s="162"/>
      <c r="M455" s="162"/>
      <c r="N455" s="161"/>
      <c r="O455" s="161"/>
      <c r="P455" s="161"/>
      <c r="Q455" s="161"/>
      <c r="R455" s="162"/>
      <c r="S455" s="162"/>
      <c r="T455" s="162"/>
      <c r="U455" s="162"/>
      <c r="V455" s="162"/>
      <c r="W455" s="162"/>
      <c r="X455" s="162"/>
      <c r="Y455" s="162"/>
      <c r="Z455" s="151"/>
      <c r="AA455" s="151"/>
      <c r="AB455" s="151"/>
      <c r="AC455" s="151"/>
      <c r="AD455" s="151"/>
      <c r="AE455" s="151"/>
      <c r="AF455" s="151"/>
      <c r="AG455" s="151" t="s">
        <v>153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2" x14ac:dyDescent="0.2">
      <c r="A456" s="158"/>
      <c r="B456" s="159"/>
      <c r="C456" s="246"/>
      <c r="D456" s="247"/>
      <c r="E456" s="247"/>
      <c r="F456" s="247"/>
      <c r="G456" s="247"/>
      <c r="H456" s="162"/>
      <c r="I456" s="162"/>
      <c r="J456" s="162"/>
      <c r="K456" s="162"/>
      <c r="L456" s="162"/>
      <c r="M456" s="162"/>
      <c r="N456" s="161"/>
      <c r="O456" s="161"/>
      <c r="P456" s="161"/>
      <c r="Q456" s="161"/>
      <c r="R456" s="162"/>
      <c r="S456" s="162"/>
      <c r="T456" s="162"/>
      <c r="U456" s="162"/>
      <c r="V456" s="162"/>
      <c r="W456" s="162"/>
      <c r="X456" s="162"/>
      <c r="Y456" s="162"/>
      <c r="Z456" s="151"/>
      <c r="AA456" s="151"/>
      <c r="AB456" s="151"/>
      <c r="AC456" s="151"/>
      <c r="AD456" s="151"/>
      <c r="AE456" s="151"/>
      <c r="AF456" s="151"/>
      <c r="AG456" s="151" t="s">
        <v>156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x14ac:dyDescent="0.2">
      <c r="A457" s="167" t="s">
        <v>142</v>
      </c>
      <c r="B457" s="168" t="s">
        <v>102</v>
      </c>
      <c r="C457" s="183" t="s">
        <v>103</v>
      </c>
      <c r="D457" s="169"/>
      <c r="E457" s="170"/>
      <c r="F457" s="171"/>
      <c r="G457" s="171">
        <f>SUMIF(AG458:AG466,"&lt;&gt;NOR",G458:G466)</f>
        <v>0</v>
      </c>
      <c r="H457" s="171"/>
      <c r="I457" s="171">
        <f>SUM(I458:I466)</f>
        <v>0</v>
      </c>
      <c r="J457" s="171"/>
      <c r="K457" s="171">
        <f>SUM(K458:K466)</f>
        <v>0</v>
      </c>
      <c r="L457" s="171"/>
      <c r="M457" s="171">
        <f>SUM(M458:M466)</f>
        <v>0</v>
      </c>
      <c r="N457" s="170"/>
      <c r="O457" s="170">
        <f>SUM(O458:O466)</f>
        <v>0.03</v>
      </c>
      <c r="P457" s="170"/>
      <c r="Q457" s="170">
        <f>SUM(Q458:Q466)</f>
        <v>0.04</v>
      </c>
      <c r="R457" s="171"/>
      <c r="S457" s="171"/>
      <c r="T457" s="172"/>
      <c r="U457" s="166"/>
      <c r="V457" s="166">
        <f>SUM(V458:V466)</f>
        <v>1.71</v>
      </c>
      <c r="W457" s="166"/>
      <c r="X457" s="166"/>
      <c r="Y457" s="166"/>
      <c r="AG457" t="s">
        <v>143</v>
      </c>
    </row>
    <row r="458" spans="1:60" outlineLevel="1" x14ac:dyDescent="0.2">
      <c r="A458" s="174">
        <v>113</v>
      </c>
      <c r="B458" s="175" t="s">
        <v>550</v>
      </c>
      <c r="C458" s="184" t="s">
        <v>551</v>
      </c>
      <c r="D458" s="176" t="s">
        <v>166</v>
      </c>
      <c r="E458" s="177">
        <v>3</v>
      </c>
      <c r="F458" s="178"/>
      <c r="G458" s="179">
        <f>ROUND(E458*F458,2)</f>
        <v>0</v>
      </c>
      <c r="H458" s="178"/>
      <c r="I458" s="179">
        <f>ROUND(E458*H458,2)</f>
        <v>0</v>
      </c>
      <c r="J458" s="178"/>
      <c r="K458" s="179">
        <f>ROUND(E458*J458,2)</f>
        <v>0</v>
      </c>
      <c r="L458" s="179">
        <v>21</v>
      </c>
      <c r="M458" s="179">
        <f>G458*(1+L458/100)</f>
        <v>0</v>
      </c>
      <c r="N458" s="177">
        <v>0</v>
      </c>
      <c r="O458" s="177">
        <f>ROUND(E458*N458,2)</f>
        <v>0</v>
      </c>
      <c r="P458" s="177">
        <v>1.4E-2</v>
      </c>
      <c r="Q458" s="177">
        <f>ROUND(E458*P458,2)</f>
        <v>0.04</v>
      </c>
      <c r="R458" s="179" t="s">
        <v>552</v>
      </c>
      <c r="S458" s="179" t="s">
        <v>148</v>
      </c>
      <c r="T458" s="180" t="s">
        <v>148</v>
      </c>
      <c r="U458" s="162">
        <v>0.24</v>
      </c>
      <c r="V458" s="162">
        <f>ROUND(E458*U458,2)</f>
        <v>0.72</v>
      </c>
      <c r="W458" s="162"/>
      <c r="X458" s="162" t="s">
        <v>161</v>
      </c>
      <c r="Y458" s="162" t="s">
        <v>150</v>
      </c>
      <c r="Z458" s="151"/>
      <c r="AA458" s="151"/>
      <c r="AB458" s="151"/>
      <c r="AC458" s="151"/>
      <c r="AD458" s="151"/>
      <c r="AE458" s="151"/>
      <c r="AF458" s="151"/>
      <c r="AG458" s="151" t="s">
        <v>162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2" x14ac:dyDescent="0.2">
      <c r="A459" s="158"/>
      <c r="B459" s="159"/>
      <c r="C459" s="185" t="s">
        <v>553</v>
      </c>
      <c r="D459" s="164"/>
      <c r="E459" s="165">
        <v>3</v>
      </c>
      <c r="F459" s="162"/>
      <c r="G459" s="162"/>
      <c r="H459" s="162"/>
      <c r="I459" s="162"/>
      <c r="J459" s="162"/>
      <c r="K459" s="162"/>
      <c r="L459" s="162"/>
      <c r="M459" s="162"/>
      <c r="N459" s="161"/>
      <c r="O459" s="161"/>
      <c r="P459" s="161"/>
      <c r="Q459" s="161"/>
      <c r="R459" s="162"/>
      <c r="S459" s="162"/>
      <c r="T459" s="162"/>
      <c r="U459" s="162"/>
      <c r="V459" s="162"/>
      <c r="W459" s="162"/>
      <c r="X459" s="162"/>
      <c r="Y459" s="162"/>
      <c r="Z459" s="151"/>
      <c r="AA459" s="151"/>
      <c r="AB459" s="151"/>
      <c r="AC459" s="151"/>
      <c r="AD459" s="151"/>
      <c r="AE459" s="151"/>
      <c r="AF459" s="151"/>
      <c r="AG459" s="151" t="s">
        <v>153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246"/>
      <c r="D460" s="247"/>
      <c r="E460" s="247"/>
      <c r="F460" s="247"/>
      <c r="G460" s="247"/>
      <c r="H460" s="162"/>
      <c r="I460" s="162"/>
      <c r="J460" s="162"/>
      <c r="K460" s="162"/>
      <c r="L460" s="162"/>
      <c r="M460" s="162"/>
      <c r="N460" s="161"/>
      <c r="O460" s="161"/>
      <c r="P460" s="161"/>
      <c r="Q460" s="161"/>
      <c r="R460" s="162"/>
      <c r="S460" s="162"/>
      <c r="T460" s="162"/>
      <c r="U460" s="162"/>
      <c r="V460" s="162"/>
      <c r="W460" s="162"/>
      <c r="X460" s="162"/>
      <c r="Y460" s="162"/>
      <c r="Z460" s="151"/>
      <c r="AA460" s="151"/>
      <c r="AB460" s="151"/>
      <c r="AC460" s="151"/>
      <c r="AD460" s="151"/>
      <c r="AE460" s="151"/>
      <c r="AF460" s="151"/>
      <c r="AG460" s="151" t="s">
        <v>156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ht="22.5" outlineLevel="1" x14ac:dyDescent="0.2">
      <c r="A461" s="174">
        <v>114</v>
      </c>
      <c r="B461" s="175" t="s">
        <v>554</v>
      </c>
      <c r="C461" s="184" t="s">
        <v>720</v>
      </c>
      <c r="D461" s="176" t="s">
        <v>166</v>
      </c>
      <c r="E461" s="177">
        <v>3</v>
      </c>
      <c r="F461" s="178"/>
      <c r="G461" s="179">
        <f>ROUND(E461*F461,2)</f>
        <v>0</v>
      </c>
      <c r="H461" s="178"/>
      <c r="I461" s="179">
        <f>ROUND(E461*H461,2)</f>
        <v>0</v>
      </c>
      <c r="J461" s="178"/>
      <c r="K461" s="179">
        <f>ROUND(E461*J461,2)</f>
        <v>0</v>
      </c>
      <c r="L461" s="179">
        <v>21</v>
      </c>
      <c r="M461" s="179">
        <f>G461*(1+L461/100)</f>
        <v>0</v>
      </c>
      <c r="N461" s="177">
        <v>1.064E-2</v>
      </c>
      <c r="O461" s="177">
        <f>ROUND(E461*N461,2)</f>
        <v>0.03</v>
      </c>
      <c r="P461" s="177">
        <v>0</v>
      </c>
      <c r="Q461" s="177">
        <f>ROUND(E461*P461,2)</f>
        <v>0</v>
      </c>
      <c r="R461" s="179" t="s">
        <v>552</v>
      </c>
      <c r="S461" s="179" t="s">
        <v>148</v>
      </c>
      <c r="T461" s="180" t="s">
        <v>148</v>
      </c>
      <c r="U461" s="162">
        <v>0.33</v>
      </c>
      <c r="V461" s="162">
        <f>ROUND(E461*U461,2)</f>
        <v>0.99</v>
      </c>
      <c r="W461" s="162"/>
      <c r="X461" s="162" t="s">
        <v>161</v>
      </c>
      <c r="Y461" s="162" t="s">
        <v>150</v>
      </c>
      <c r="Z461" s="151"/>
      <c r="AA461" s="151"/>
      <c r="AB461" s="151"/>
      <c r="AC461" s="151"/>
      <c r="AD461" s="151"/>
      <c r="AE461" s="151"/>
      <c r="AF461" s="151"/>
      <c r="AG461" s="151" t="s">
        <v>162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">
      <c r="A462" s="158"/>
      <c r="B462" s="159"/>
      <c r="C462" s="185" t="s">
        <v>555</v>
      </c>
      <c r="D462" s="164"/>
      <c r="E462" s="165">
        <v>3</v>
      </c>
      <c r="F462" s="162"/>
      <c r="G462" s="162"/>
      <c r="H462" s="162"/>
      <c r="I462" s="162"/>
      <c r="J462" s="162"/>
      <c r="K462" s="162"/>
      <c r="L462" s="162"/>
      <c r="M462" s="162"/>
      <c r="N462" s="161"/>
      <c r="O462" s="161"/>
      <c r="P462" s="161"/>
      <c r="Q462" s="161"/>
      <c r="R462" s="162"/>
      <c r="S462" s="162"/>
      <c r="T462" s="162"/>
      <c r="U462" s="162"/>
      <c r="V462" s="162"/>
      <c r="W462" s="162"/>
      <c r="X462" s="162"/>
      <c r="Y462" s="162"/>
      <c r="Z462" s="151"/>
      <c r="AA462" s="151"/>
      <c r="AB462" s="151"/>
      <c r="AC462" s="151"/>
      <c r="AD462" s="151"/>
      <c r="AE462" s="151"/>
      <c r="AF462" s="151"/>
      <c r="AG462" s="151" t="s">
        <v>153</v>
      </c>
      <c r="AH462" s="151">
        <v>5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85" t="s">
        <v>556</v>
      </c>
      <c r="D463" s="164"/>
      <c r="E463" s="165"/>
      <c r="F463" s="162"/>
      <c r="G463" s="162"/>
      <c r="H463" s="162"/>
      <c r="I463" s="162"/>
      <c r="J463" s="162"/>
      <c r="K463" s="162"/>
      <c r="L463" s="162"/>
      <c r="M463" s="162"/>
      <c r="N463" s="161"/>
      <c r="O463" s="161"/>
      <c r="P463" s="161"/>
      <c r="Q463" s="161"/>
      <c r="R463" s="162"/>
      <c r="S463" s="162"/>
      <c r="T463" s="162"/>
      <c r="U463" s="162"/>
      <c r="V463" s="162"/>
      <c r="W463" s="162"/>
      <c r="X463" s="162"/>
      <c r="Y463" s="162"/>
      <c r="Z463" s="151"/>
      <c r="AA463" s="151"/>
      <c r="AB463" s="151"/>
      <c r="AC463" s="151"/>
      <c r="AD463" s="151"/>
      <c r="AE463" s="151"/>
      <c r="AF463" s="151"/>
      <c r="AG463" s="151" t="s">
        <v>153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2" x14ac:dyDescent="0.2">
      <c r="A464" s="158"/>
      <c r="B464" s="159"/>
      <c r="C464" s="246"/>
      <c r="D464" s="247"/>
      <c r="E464" s="247"/>
      <c r="F464" s="247"/>
      <c r="G464" s="247"/>
      <c r="H464" s="162"/>
      <c r="I464" s="162"/>
      <c r="J464" s="162"/>
      <c r="K464" s="162"/>
      <c r="L464" s="162"/>
      <c r="M464" s="162"/>
      <c r="N464" s="161"/>
      <c r="O464" s="161"/>
      <c r="P464" s="161"/>
      <c r="Q464" s="161"/>
      <c r="R464" s="162"/>
      <c r="S464" s="162"/>
      <c r="T464" s="162"/>
      <c r="U464" s="162"/>
      <c r="V464" s="162"/>
      <c r="W464" s="162"/>
      <c r="X464" s="162"/>
      <c r="Y464" s="162"/>
      <c r="Z464" s="151"/>
      <c r="AA464" s="151"/>
      <c r="AB464" s="151"/>
      <c r="AC464" s="151"/>
      <c r="AD464" s="151"/>
      <c r="AE464" s="151"/>
      <c r="AF464" s="151"/>
      <c r="AG464" s="151" t="s">
        <v>156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>
        <v>115</v>
      </c>
      <c r="B465" s="159" t="s">
        <v>557</v>
      </c>
      <c r="C465" s="186" t="s">
        <v>721</v>
      </c>
      <c r="D465" s="160" t="s">
        <v>0</v>
      </c>
      <c r="E465" s="181"/>
      <c r="F465" s="163"/>
      <c r="G465" s="162">
        <f>ROUND(E465*F465,2)</f>
        <v>0</v>
      </c>
      <c r="H465" s="163"/>
      <c r="I465" s="162">
        <f>ROUND(E465*H465,2)</f>
        <v>0</v>
      </c>
      <c r="J465" s="163"/>
      <c r="K465" s="162">
        <f>ROUND(E465*J465,2)</f>
        <v>0</v>
      </c>
      <c r="L465" s="162">
        <v>21</v>
      </c>
      <c r="M465" s="162">
        <f>G465*(1+L465/100)</f>
        <v>0</v>
      </c>
      <c r="N465" s="161">
        <v>0</v>
      </c>
      <c r="O465" s="161">
        <f>ROUND(E465*N465,2)</f>
        <v>0</v>
      </c>
      <c r="P465" s="161">
        <v>0</v>
      </c>
      <c r="Q465" s="161">
        <f>ROUND(E465*P465,2)</f>
        <v>0</v>
      </c>
      <c r="R465" s="162" t="s">
        <v>552</v>
      </c>
      <c r="S465" s="162" t="s">
        <v>148</v>
      </c>
      <c r="T465" s="162" t="s">
        <v>148</v>
      </c>
      <c r="U465" s="162">
        <v>0</v>
      </c>
      <c r="V465" s="162">
        <f>ROUND(E465*U465,2)</f>
        <v>0</v>
      </c>
      <c r="W465" s="162"/>
      <c r="X465" s="162" t="s">
        <v>274</v>
      </c>
      <c r="Y465" s="162" t="s">
        <v>150</v>
      </c>
      <c r="Z465" s="151"/>
      <c r="AA465" s="151"/>
      <c r="AB465" s="151"/>
      <c r="AC465" s="151"/>
      <c r="AD465" s="151"/>
      <c r="AE465" s="151"/>
      <c r="AF465" s="151"/>
      <c r="AG465" s="151" t="s">
        <v>275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2" x14ac:dyDescent="0.2">
      <c r="A466" s="158"/>
      <c r="B466" s="159"/>
      <c r="C466" s="246"/>
      <c r="D466" s="247"/>
      <c r="E466" s="247"/>
      <c r="F466" s="247"/>
      <c r="G466" s="247"/>
      <c r="H466" s="162"/>
      <c r="I466" s="162"/>
      <c r="J466" s="162"/>
      <c r="K466" s="162"/>
      <c r="L466" s="162"/>
      <c r="M466" s="162"/>
      <c r="N466" s="161"/>
      <c r="O466" s="161"/>
      <c r="P466" s="161"/>
      <c r="Q466" s="161"/>
      <c r="R466" s="162"/>
      <c r="S466" s="162"/>
      <c r="T466" s="162"/>
      <c r="U466" s="162"/>
      <c r="V466" s="162"/>
      <c r="W466" s="162"/>
      <c r="X466" s="162"/>
      <c r="Y466" s="162"/>
      <c r="Z466" s="151"/>
      <c r="AA466" s="151"/>
      <c r="AB466" s="151"/>
      <c r="AC466" s="151"/>
      <c r="AD466" s="151"/>
      <c r="AE466" s="151"/>
      <c r="AF466" s="151"/>
      <c r="AG466" s="151" t="s">
        <v>156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x14ac:dyDescent="0.2">
      <c r="A467" s="167" t="s">
        <v>142</v>
      </c>
      <c r="B467" s="168" t="s">
        <v>104</v>
      </c>
      <c r="C467" s="183" t="s">
        <v>105</v>
      </c>
      <c r="D467" s="169"/>
      <c r="E467" s="170"/>
      <c r="F467" s="171"/>
      <c r="G467" s="171">
        <f>SUMIF(AG468:AG555,"&lt;&gt;NOR",G468:G555)</f>
        <v>0</v>
      </c>
      <c r="H467" s="171"/>
      <c r="I467" s="171">
        <f>SUM(I468:I555)</f>
        <v>0</v>
      </c>
      <c r="J467" s="171"/>
      <c r="K467" s="171">
        <f>SUM(K468:K555)</f>
        <v>0</v>
      </c>
      <c r="L467" s="171"/>
      <c r="M467" s="171">
        <f>SUM(M468:M555)</f>
        <v>0</v>
      </c>
      <c r="N467" s="170"/>
      <c r="O467" s="170">
        <f>SUM(O468:O555)</f>
        <v>0.08</v>
      </c>
      <c r="P467" s="170"/>
      <c r="Q467" s="170">
        <f>SUM(Q468:Q555)</f>
        <v>0</v>
      </c>
      <c r="R467" s="171"/>
      <c r="S467" s="171"/>
      <c r="T467" s="172"/>
      <c r="U467" s="166"/>
      <c r="V467" s="166">
        <f>SUM(V468:V555)</f>
        <v>61.790000000000006</v>
      </c>
      <c r="W467" s="166"/>
      <c r="X467" s="166"/>
      <c r="Y467" s="166"/>
      <c r="AG467" t="s">
        <v>143</v>
      </c>
    </row>
    <row r="468" spans="1:60" ht="22.5" outlineLevel="1" x14ac:dyDescent="0.2">
      <c r="A468" s="174">
        <v>116</v>
      </c>
      <c r="B468" s="175" t="s">
        <v>558</v>
      </c>
      <c r="C468" s="184" t="s">
        <v>559</v>
      </c>
      <c r="D468" s="176" t="s">
        <v>159</v>
      </c>
      <c r="E468" s="177">
        <v>30</v>
      </c>
      <c r="F468" s="178"/>
      <c r="G468" s="179">
        <f>ROUND(E468*F468,2)</f>
        <v>0</v>
      </c>
      <c r="H468" s="178"/>
      <c r="I468" s="179">
        <f>ROUND(E468*H468,2)</f>
        <v>0</v>
      </c>
      <c r="J468" s="178"/>
      <c r="K468" s="179">
        <f>ROUND(E468*J468,2)</f>
        <v>0</v>
      </c>
      <c r="L468" s="179">
        <v>21</v>
      </c>
      <c r="M468" s="179">
        <f>G468*(1+L468/100)</f>
        <v>0</v>
      </c>
      <c r="N468" s="177">
        <v>0</v>
      </c>
      <c r="O468" s="177">
        <f>ROUND(E468*N468,2)</f>
        <v>0</v>
      </c>
      <c r="P468" s="177">
        <v>0</v>
      </c>
      <c r="Q468" s="177">
        <f>ROUND(E468*P468,2)</f>
        <v>0</v>
      </c>
      <c r="R468" s="179" t="s">
        <v>104</v>
      </c>
      <c r="S468" s="179" t="s">
        <v>148</v>
      </c>
      <c r="T468" s="180" t="s">
        <v>148</v>
      </c>
      <c r="U468" s="162">
        <v>0.37</v>
      </c>
      <c r="V468" s="162">
        <f>ROUND(E468*U468,2)</f>
        <v>11.1</v>
      </c>
      <c r="W468" s="162"/>
      <c r="X468" s="162" t="s">
        <v>161</v>
      </c>
      <c r="Y468" s="162" t="s">
        <v>150</v>
      </c>
      <c r="Z468" s="151"/>
      <c r="AA468" s="151"/>
      <c r="AB468" s="151"/>
      <c r="AC468" s="151"/>
      <c r="AD468" s="151"/>
      <c r="AE468" s="151"/>
      <c r="AF468" s="151"/>
      <c r="AG468" s="151" t="s">
        <v>162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2" x14ac:dyDescent="0.2">
      <c r="A469" s="158"/>
      <c r="B469" s="159"/>
      <c r="C469" s="185" t="s">
        <v>560</v>
      </c>
      <c r="D469" s="164"/>
      <c r="E469" s="165">
        <v>21</v>
      </c>
      <c r="F469" s="162"/>
      <c r="G469" s="162"/>
      <c r="H469" s="162"/>
      <c r="I469" s="162"/>
      <c r="J469" s="162"/>
      <c r="K469" s="162"/>
      <c r="L469" s="162"/>
      <c r="M469" s="162"/>
      <c r="N469" s="161"/>
      <c r="O469" s="161"/>
      <c r="P469" s="161"/>
      <c r="Q469" s="161"/>
      <c r="R469" s="162"/>
      <c r="S469" s="162"/>
      <c r="T469" s="162"/>
      <c r="U469" s="162"/>
      <c r="V469" s="162"/>
      <c r="W469" s="162"/>
      <c r="X469" s="162"/>
      <c r="Y469" s="162"/>
      <c r="Z469" s="151"/>
      <c r="AA469" s="151"/>
      <c r="AB469" s="151"/>
      <c r="AC469" s="151"/>
      <c r="AD469" s="151"/>
      <c r="AE469" s="151"/>
      <c r="AF469" s="151"/>
      <c r="AG469" s="151" t="s">
        <v>153</v>
      </c>
      <c r="AH469" s="151">
        <v>5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85" t="s">
        <v>561</v>
      </c>
      <c r="D470" s="164"/>
      <c r="E470" s="165">
        <v>6</v>
      </c>
      <c r="F470" s="162"/>
      <c r="G470" s="162"/>
      <c r="H470" s="162"/>
      <c r="I470" s="162"/>
      <c r="J470" s="162"/>
      <c r="K470" s="162"/>
      <c r="L470" s="162"/>
      <c r="M470" s="162"/>
      <c r="N470" s="161"/>
      <c r="O470" s="161"/>
      <c r="P470" s="161"/>
      <c r="Q470" s="161"/>
      <c r="R470" s="162"/>
      <c r="S470" s="162"/>
      <c r="T470" s="162"/>
      <c r="U470" s="162"/>
      <c r="V470" s="162"/>
      <c r="W470" s="162"/>
      <c r="X470" s="162"/>
      <c r="Y470" s="162"/>
      <c r="Z470" s="151"/>
      <c r="AA470" s="151"/>
      <c r="AB470" s="151"/>
      <c r="AC470" s="151"/>
      <c r="AD470" s="151"/>
      <c r="AE470" s="151"/>
      <c r="AF470" s="151"/>
      <c r="AG470" s="151" t="s">
        <v>153</v>
      </c>
      <c r="AH470" s="151">
        <v>5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85" t="s">
        <v>562</v>
      </c>
      <c r="D471" s="164"/>
      <c r="E471" s="165">
        <v>1</v>
      </c>
      <c r="F471" s="162"/>
      <c r="G471" s="162"/>
      <c r="H471" s="162"/>
      <c r="I471" s="162"/>
      <c r="J471" s="162"/>
      <c r="K471" s="162"/>
      <c r="L471" s="162"/>
      <c r="M471" s="162"/>
      <c r="N471" s="161"/>
      <c r="O471" s="161"/>
      <c r="P471" s="161"/>
      <c r="Q471" s="161"/>
      <c r="R471" s="162"/>
      <c r="S471" s="162"/>
      <c r="T471" s="162"/>
      <c r="U471" s="162"/>
      <c r="V471" s="162"/>
      <c r="W471" s="162"/>
      <c r="X471" s="162"/>
      <c r="Y471" s="162"/>
      <c r="Z471" s="151"/>
      <c r="AA471" s="151"/>
      <c r="AB471" s="151"/>
      <c r="AC471" s="151"/>
      <c r="AD471" s="151"/>
      <c r="AE471" s="151"/>
      <c r="AF471" s="151"/>
      <c r="AG471" s="151" t="s">
        <v>153</v>
      </c>
      <c r="AH471" s="151">
        <v>5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85" t="s">
        <v>563</v>
      </c>
      <c r="D472" s="164"/>
      <c r="E472" s="165">
        <v>2</v>
      </c>
      <c r="F472" s="162"/>
      <c r="G472" s="162"/>
      <c r="H472" s="162"/>
      <c r="I472" s="162"/>
      <c r="J472" s="162"/>
      <c r="K472" s="162"/>
      <c r="L472" s="162"/>
      <c r="M472" s="162"/>
      <c r="N472" s="161"/>
      <c r="O472" s="161"/>
      <c r="P472" s="161"/>
      <c r="Q472" s="161"/>
      <c r="R472" s="162"/>
      <c r="S472" s="162"/>
      <c r="T472" s="162"/>
      <c r="U472" s="162"/>
      <c r="V472" s="162"/>
      <c r="W472" s="162"/>
      <c r="X472" s="162"/>
      <c r="Y472" s="162"/>
      <c r="Z472" s="151"/>
      <c r="AA472" s="151"/>
      <c r="AB472" s="151"/>
      <c r="AC472" s="151"/>
      <c r="AD472" s="151"/>
      <c r="AE472" s="151"/>
      <c r="AF472" s="151"/>
      <c r="AG472" s="151" t="s">
        <v>153</v>
      </c>
      <c r="AH472" s="151">
        <v>5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246"/>
      <c r="D473" s="247"/>
      <c r="E473" s="247"/>
      <c r="F473" s="247"/>
      <c r="G473" s="247"/>
      <c r="H473" s="162"/>
      <c r="I473" s="162"/>
      <c r="J473" s="162"/>
      <c r="K473" s="162"/>
      <c r="L473" s="162"/>
      <c r="M473" s="162"/>
      <c r="N473" s="161"/>
      <c r="O473" s="161"/>
      <c r="P473" s="161"/>
      <c r="Q473" s="161"/>
      <c r="R473" s="162"/>
      <c r="S473" s="162"/>
      <c r="T473" s="162"/>
      <c r="U473" s="162"/>
      <c r="V473" s="162"/>
      <c r="W473" s="162"/>
      <c r="X473" s="162"/>
      <c r="Y473" s="162"/>
      <c r="Z473" s="151"/>
      <c r="AA473" s="151"/>
      <c r="AB473" s="151"/>
      <c r="AC473" s="151"/>
      <c r="AD473" s="151"/>
      <c r="AE473" s="151"/>
      <c r="AF473" s="151"/>
      <c r="AG473" s="151" t="s">
        <v>156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ht="22.5" outlineLevel="1" x14ac:dyDescent="0.2">
      <c r="A474" s="174">
        <v>117</v>
      </c>
      <c r="B474" s="175" t="s">
        <v>564</v>
      </c>
      <c r="C474" s="184" t="s">
        <v>565</v>
      </c>
      <c r="D474" s="176" t="s">
        <v>159</v>
      </c>
      <c r="E474" s="177">
        <v>20</v>
      </c>
      <c r="F474" s="178"/>
      <c r="G474" s="179">
        <f>ROUND(E474*F474,2)</f>
        <v>0</v>
      </c>
      <c r="H474" s="178"/>
      <c r="I474" s="179">
        <f>ROUND(E474*H474,2)</f>
        <v>0</v>
      </c>
      <c r="J474" s="178"/>
      <c r="K474" s="179">
        <f>ROUND(E474*J474,2)</f>
        <v>0</v>
      </c>
      <c r="L474" s="179">
        <v>21</v>
      </c>
      <c r="M474" s="179">
        <f>G474*(1+L474/100)</f>
        <v>0</v>
      </c>
      <c r="N474" s="177">
        <v>9.0000000000000006E-5</v>
      </c>
      <c r="O474" s="177">
        <f>ROUND(E474*N474,2)</f>
        <v>0</v>
      </c>
      <c r="P474" s="177">
        <v>0</v>
      </c>
      <c r="Q474" s="177">
        <f>ROUND(E474*P474,2)</f>
        <v>0</v>
      </c>
      <c r="R474" s="179" t="s">
        <v>104</v>
      </c>
      <c r="S474" s="179" t="s">
        <v>148</v>
      </c>
      <c r="T474" s="180" t="s">
        <v>148</v>
      </c>
      <c r="U474" s="162">
        <v>0.39017000000000002</v>
      </c>
      <c r="V474" s="162">
        <f>ROUND(E474*U474,2)</f>
        <v>7.8</v>
      </c>
      <c r="W474" s="162"/>
      <c r="X474" s="162" t="s">
        <v>161</v>
      </c>
      <c r="Y474" s="162" t="s">
        <v>150</v>
      </c>
      <c r="Z474" s="151"/>
      <c r="AA474" s="151"/>
      <c r="AB474" s="151"/>
      <c r="AC474" s="151"/>
      <c r="AD474" s="151"/>
      <c r="AE474" s="151"/>
      <c r="AF474" s="151"/>
      <c r="AG474" s="151" t="s">
        <v>162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52"/>
      <c r="D475" s="253"/>
      <c r="E475" s="253"/>
      <c r="F475" s="253"/>
      <c r="G475" s="253"/>
      <c r="H475" s="162"/>
      <c r="I475" s="162"/>
      <c r="J475" s="162"/>
      <c r="K475" s="162"/>
      <c r="L475" s="162"/>
      <c r="M475" s="162"/>
      <c r="N475" s="161"/>
      <c r="O475" s="161"/>
      <c r="P475" s="161"/>
      <c r="Q475" s="161"/>
      <c r="R475" s="162"/>
      <c r="S475" s="162"/>
      <c r="T475" s="162"/>
      <c r="U475" s="162"/>
      <c r="V475" s="162"/>
      <c r="W475" s="162"/>
      <c r="X475" s="162"/>
      <c r="Y475" s="162"/>
      <c r="Z475" s="151"/>
      <c r="AA475" s="151"/>
      <c r="AB475" s="151"/>
      <c r="AC475" s="151"/>
      <c r="AD475" s="151"/>
      <c r="AE475" s="151"/>
      <c r="AF475" s="151"/>
      <c r="AG475" s="151" t="s">
        <v>156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ht="22.5" outlineLevel="1" x14ac:dyDescent="0.2">
      <c r="A476" s="174">
        <v>118</v>
      </c>
      <c r="B476" s="175" t="s">
        <v>566</v>
      </c>
      <c r="C476" s="184" t="s">
        <v>567</v>
      </c>
      <c r="D476" s="176" t="s">
        <v>159</v>
      </c>
      <c r="E476" s="177">
        <v>5</v>
      </c>
      <c r="F476" s="178"/>
      <c r="G476" s="179">
        <f>ROUND(E476*F476,2)</f>
        <v>0</v>
      </c>
      <c r="H476" s="178"/>
      <c r="I476" s="179">
        <f>ROUND(E476*H476,2)</f>
        <v>0</v>
      </c>
      <c r="J476" s="178"/>
      <c r="K476" s="179">
        <f>ROUND(E476*J476,2)</f>
        <v>0</v>
      </c>
      <c r="L476" s="179">
        <v>21</v>
      </c>
      <c r="M476" s="179">
        <f>G476*(1+L476/100)</f>
        <v>0</v>
      </c>
      <c r="N476" s="177">
        <v>1.1E-4</v>
      </c>
      <c r="O476" s="177">
        <f>ROUND(E476*N476,2)</f>
        <v>0</v>
      </c>
      <c r="P476" s="177">
        <v>0</v>
      </c>
      <c r="Q476" s="177">
        <f>ROUND(E476*P476,2)</f>
        <v>0</v>
      </c>
      <c r="R476" s="179" t="s">
        <v>104</v>
      </c>
      <c r="S476" s="179" t="s">
        <v>148</v>
      </c>
      <c r="T476" s="180" t="s">
        <v>148</v>
      </c>
      <c r="U476" s="162">
        <v>0.13</v>
      </c>
      <c r="V476" s="162">
        <f>ROUND(E476*U476,2)</f>
        <v>0.65</v>
      </c>
      <c r="W476" s="162"/>
      <c r="X476" s="162" t="s">
        <v>161</v>
      </c>
      <c r="Y476" s="162" t="s">
        <v>150</v>
      </c>
      <c r="Z476" s="151"/>
      <c r="AA476" s="151"/>
      <c r="AB476" s="151"/>
      <c r="AC476" s="151"/>
      <c r="AD476" s="151"/>
      <c r="AE476" s="151"/>
      <c r="AF476" s="151"/>
      <c r="AG476" s="151" t="s">
        <v>162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2" x14ac:dyDescent="0.2">
      <c r="A477" s="158"/>
      <c r="B477" s="159"/>
      <c r="C477" s="252"/>
      <c r="D477" s="253"/>
      <c r="E477" s="253"/>
      <c r="F477" s="253"/>
      <c r="G477" s="253"/>
      <c r="H477" s="162"/>
      <c r="I477" s="162"/>
      <c r="J477" s="162"/>
      <c r="K477" s="162"/>
      <c r="L477" s="162"/>
      <c r="M477" s="162"/>
      <c r="N477" s="161"/>
      <c r="O477" s="161"/>
      <c r="P477" s="161"/>
      <c r="Q477" s="161"/>
      <c r="R477" s="162"/>
      <c r="S477" s="162"/>
      <c r="T477" s="162"/>
      <c r="U477" s="162"/>
      <c r="V477" s="162"/>
      <c r="W477" s="162"/>
      <c r="X477" s="162"/>
      <c r="Y477" s="162"/>
      <c r="Z477" s="151"/>
      <c r="AA477" s="151"/>
      <c r="AB477" s="151"/>
      <c r="AC477" s="151"/>
      <c r="AD477" s="151"/>
      <c r="AE477" s="151"/>
      <c r="AF477" s="151"/>
      <c r="AG477" s="151" t="s">
        <v>156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ht="22.5" outlineLevel="1" x14ac:dyDescent="0.2">
      <c r="A478" s="174">
        <v>119</v>
      </c>
      <c r="B478" s="175" t="s">
        <v>568</v>
      </c>
      <c r="C478" s="184" t="s">
        <v>569</v>
      </c>
      <c r="D478" s="176" t="s">
        <v>159</v>
      </c>
      <c r="E478" s="177">
        <v>12</v>
      </c>
      <c r="F478" s="178"/>
      <c r="G478" s="179">
        <f>ROUND(E478*F478,2)</f>
        <v>0</v>
      </c>
      <c r="H478" s="178"/>
      <c r="I478" s="179">
        <f>ROUND(E478*H478,2)</f>
        <v>0</v>
      </c>
      <c r="J478" s="178"/>
      <c r="K478" s="179">
        <f>ROUND(E478*J478,2)</f>
        <v>0</v>
      </c>
      <c r="L478" s="179">
        <v>21</v>
      </c>
      <c r="M478" s="179">
        <f>G478*(1+L478/100)</f>
        <v>0</v>
      </c>
      <c r="N478" s="177">
        <v>1.1E-4</v>
      </c>
      <c r="O478" s="177">
        <f>ROUND(E478*N478,2)</f>
        <v>0</v>
      </c>
      <c r="P478" s="177">
        <v>0</v>
      </c>
      <c r="Q478" s="177">
        <f>ROUND(E478*P478,2)</f>
        <v>0</v>
      </c>
      <c r="R478" s="179" t="s">
        <v>104</v>
      </c>
      <c r="S478" s="179" t="s">
        <v>148</v>
      </c>
      <c r="T478" s="180" t="s">
        <v>148</v>
      </c>
      <c r="U478" s="162">
        <v>0.15620000000000001</v>
      </c>
      <c r="V478" s="162">
        <f>ROUND(E478*U478,2)</f>
        <v>1.87</v>
      </c>
      <c r="W478" s="162"/>
      <c r="X478" s="162" t="s">
        <v>161</v>
      </c>
      <c r="Y478" s="162" t="s">
        <v>150</v>
      </c>
      <c r="Z478" s="151"/>
      <c r="AA478" s="151"/>
      <c r="AB478" s="151"/>
      <c r="AC478" s="151"/>
      <c r="AD478" s="151"/>
      <c r="AE478" s="151"/>
      <c r="AF478" s="151"/>
      <c r="AG478" s="151" t="s">
        <v>162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252"/>
      <c r="D479" s="253"/>
      <c r="E479" s="253"/>
      <c r="F479" s="253"/>
      <c r="G479" s="253"/>
      <c r="H479" s="162"/>
      <c r="I479" s="162"/>
      <c r="J479" s="162"/>
      <c r="K479" s="162"/>
      <c r="L479" s="162"/>
      <c r="M479" s="162"/>
      <c r="N479" s="161"/>
      <c r="O479" s="161"/>
      <c r="P479" s="161"/>
      <c r="Q479" s="161"/>
      <c r="R479" s="162"/>
      <c r="S479" s="162"/>
      <c r="T479" s="162"/>
      <c r="U479" s="162"/>
      <c r="V479" s="162"/>
      <c r="W479" s="162"/>
      <c r="X479" s="162"/>
      <c r="Y479" s="162"/>
      <c r="Z479" s="151"/>
      <c r="AA479" s="151"/>
      <c r="AB479" s="151"/>
      <c r="AC479" s="151"/>
      <c r="AD479" s="151"/>
      <c r="AE479" s="151"/>
      <c r="AF479" s="151"/>
      <c r="AG479" s="151" t="s">
        <v>156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ht="33.75" outlineLevel="1" x14ac:dyDescent="0.2">
      <c r="A480" s="174">
        <v>120</v>
      </c>
      <c r="B480" s="175" t="s">
        <v>570</v>
      </c>
      <c r="C480" s="184" t="s">
        <v>571</v>
      </c>
      <c r="D480" s="176" t="s">
        <v>159</v>
      </c>
      <c r="E480" s="177">
        <v>12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7">
        <v>9.0000000000000006E-5</v>
      </c>
      <c r="O480" s="177">
        <f>ROUND(E480*N480,2)</f>
        <v>0</v>
      </c>
      <c r="P480" s="177">
        <v>0</v>
      </c>
      <c r="Q480" s="177">
        <f>ROUND(E480*P480,2)</f>
        <v>0</v>
      </c>
      <c r="R480" s="179" t="s">
        <v>104</v>
      </c>
      <c r="S480" s="179" t="s">
        <v>148</v>
      </c>
      <c r="T480" s="180" t="s">
        <v>148</v>
      </c>
      <c r="U480" s="162">
        <v>0.2475</v>
      </c>
      <c r="V480" s="162">
        <f>ROUND(E480*U480,2)</f>
        <v>2.97</v>
      </c>
      <c r="W480" s="162"/>
      <c r="X480" s="162" t="s">
        <v>161</v>
      </c>
      <c r="Y480" s="162" t="s">
        <v>150</v>
      </c>
      <c r="Z480" s="151"/>
      <c r="AA480" s="151"/>
      <c r="AB480" s="151"/>
      <c r="AC480" s="151"/>
      <c r="AD480" s="151"/>
      <c r="AE480" s="151"/>
      <c r="AF480" s="151"/>
      <c r="AG480" s="151" t="s">
        <v>162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252"/>
      <c r="D481" s="253"/>
      <c r="E481" s="253"/>
      <c r="F481" s="253"/>
      <c r="G481" s="253"/>
      <c r="H481" s="162"/>
      <c r="I481" s="162"/>
      <c r="J481" s="162"/>
      <c r="K481" s="162"/>
      <c r="L481" s="162"/>
      <c r="M481" s="162"/>
      <c r="N481" s="161"/>
      <c r="O481" s="161"/>
      <c r="P481" s="161"/>
      <c r="Q481" s="161"/>
      <c r="R481" s="162"/>
      <c r="S481" s="162"/>
      <c r="T481" s="162"/>
      <c r="U481" s="162"/>
      <c r="V481" s="162"/>
      <c r="W481" s="162"/>
      <c r="X481" s="162"/>
      <c r="Y481" s="162"/>
      <c r="Z481" s="151"/>
      <c r="AA481" s="151"/>
      <c r="AB481" s="151"/>
      <c r="AC481" s="151"/>
      <c r="AD481" s="151"/>
      <c r="AE481" s="151"/>
      <c r="AF481" s="151"/>
      <c r="AG481" s="151" t="s">
        <v>156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ht="33.75" outlineLevel="1" x14ac:dyDescent="0.2">
      <c r="A482" s="174">
        <v>121</v>
      </c>
      <c r="B482" s="175" t="s">
        <v>572</v>
      </c>
      <c r="C482" s="184" t="s">
        <v>573</v>
      </c>
      <c r="D482" s="176" t="s">
        <v>159</v>
      </c>
      <c r="E482" s="177">
        <v>19</v>
      </c>
      <c r="F482" s="178"/>
      <c r="G482" s="179">
        <f>ROUND(E482*F482,2)</f>
        <v>0</v>
      </c>
      <c r="H482" s="178"/>
      <c r="I482" s="179">
        <f>ROUND(E482*H482,2)</f>
        <v>0</v>
      </c>
      <c r="J482" s="178"/>
      <c r="K482" s="179">
        <f>ROUND(E482*J482,2)</f>
        <v>0</v>
      </c>
      <c r="L482" s="179">
        <v>21</v>
      </c>
      <c r="M482" s="179">
        <f>G482*(1+L482/100)</f>
        <v>0</v>
      </c>
      <c r="N482" s="177">
        <v>1.2E-4</v>
      </c>
      <c r="O482" s="177">
        <f>ROUND(E482*N482,2)</f>
        <v>0</v>
      </c>
      <c r="P482" s="177">
        <v>0</v>
      </c>
      <c r="Q482" s="177">
        <f>ROUND(E482*P482,2)</f>
        <v>0</v>
      </c>
      <c r="R482" s="179" t="s">
        <v>104</v>
      </c>
      <c r="S482" s="179" t="s">
        <v>148</v>
      </c>
      <c r="T482" s="180" t="s">
        <v>148</v>
      </c>
      <c r="U482" s="162">
        <v>0.27400000000000002</v>
      </c>
      <c r="V482" s="162">
        <f>ROUND(E482*U482,2)</f>
        <v>5.21</v>
      </c>
      <c r="W482" s="162"/>
      <c r="X482" s="162" t="s">
        <v>161</v>
      </c>
      <c r="Y482" s="162" t="s">
        <v>150</v>
      </c>
      <c r="Z482" s="151"/>
      <c r="AA482" s="151"/>
      <c r="AB482" s="151"/>
      <c r="AC482" s="151"/>
      <c r="AD482" s="151"/>
      <c r="AE482" s="151"/>
      <c r="AF482" s="151"/>
      <c r="AG482" s="151" t="s">
        <v>162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">
      <c r="A483" s="158"/>
      <c r="B483" s="159"/>
      <c r="C483" s="252"/>
      <c r="D483" s="253"/>
      <c r="E483" s="253"/>
      <c r="F483" s="253"/>
      <c r="G483" s="253"/>
      <c r="H483" s="162"/>
      <c r="I483" s="162"/>
      <c r="J483" s="162"/>
      <c r="K483" s="162"/>
      <c r="L483" s="162"/>
      <c r="M483" s="162"/>
      <c r="N483" s="161"/>
      <c r="O483" s="161"/>
      <c r="P483" s="161"/>
      <c r="Q483" s="161"/>
      <c r="R483" s="162"/>
      <c r="S483" s="162"/>
      <c r="T483" s="162"/>
      <c r="U483" s="162"/>
      <c r="V483" s="162"/>
      <c r="W483" s="162"/>
      <c r="X483" s="162"/>
      <c r="Y483" s="162"/>
      <c r="Z483" s="151"/>
      <c r="AA483" s="151"/>
      <c r="AB483" s="151"/>
      <c r="AC483" s="151"/>
      <c r="AD483" s="151"/>
      <c r="AE483" s="151"/>
      <c r="AF483" s="151"/>
      <c r="AG483" s="151" t="s">
        <v>156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74">
        <v>122</v>
      </c>
      <c r="B484" s="175" t="s">
        <v>574</v>
      </c>
      <c r="C484" s="184" t="s">
        <v>575</v>
      </c>
      <c r="D484" s="176" t="s">
        <v>159</v>
      </c>
      <c r="E484" s="177">
        <v>1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7">
        <v>0</v>
      </c>
      <c r="O484" s="177">
        <f>ROUND(E484*N484,2)</f>
        <v>0</v>
      </c>
      <c r="P484" s="177">
        <v>0</v>
      </c>
      <c r="Q484" s="177">
        <f>ROUND(E484*P484,2)</f>
        <v>0</v>
      </c>
      <c r="R484" s="179" t="s">
        <v>104</v>
      </c>
      <c r="S484" s="179" t="s">
        <v>148</v>
      </c>
      <c r="T484" s="180" t="s">
        <v>148</v>
      </c>
      <c r="U484" s="162">
        <v>0.48</v>
      </c>
      <c r="V484" s="162">
        <f>ROUND(E484*U484,2)</f>
        <v>0.48</v>
      </c>
      <c r="W484" s="162"/>
      <c r="X484" s="162" t="s">
        <v>161</v>
      </c>
      <c r="Y484" s="162" t="s">
        <v>150</v>
      </c>
      <c r="Z484" s="151"/>
      <c r="AA484" s="151"/>
      <c r="AB484" s="151"/>
      <c r="AC484" s="151"/>
      <c r="AD484" s="151"/>
      <c r="AE484" s="151"/>
      <c r="AF484" s="151"/>
      <c r="AG484" s="151" t="s">
        <v>162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2" x14ac:dyDescent="0.2">
      <c r="A485" s="158"/>
      <c r="B485" s="159"/>
      <c r="C485" s="185" t="s">
        <v>576</v>
      </c>
      <c r="D485" s="164"/>
      <c r="E485" s="165">
        <v>1</v>
      </c>
      <c r="F485" s="162"/>
      <c r="G485" s="162"/>
      <c r="H485" s="162"/>
      <c r="I485" s="162"/>
      <c r="J485" s="162"/>
      <c r="K485" s="162"/>
      <c r="L485" s="162"/>
      <c r="M485" s="162"/>
      <c r="N485" s="161"/>
      <c r="O485" s="161"/>
      <c r="P485" s="161"/>
      <c r="Q485" s="161"/>
      <c r="R485" s="162"/>
      <c r="S485" s="162"/>
      <c r="T485" s="162"/>
      <c r="U485" s="162"/>
      <c r="V485" s="162"/>
      <c r="W485" s="162"/>
      <c r="X485" s="162"/>
      <c r="Y485" s="162"/>
      <c r="Z485" s="151"/>
      <c r="AA485" s="151"/>
      <c r="AB485" s="151"/>
      <c r="AC485" s="151"/>
      <c r="AD485" s="151"/>
      <c r="AE485" s="151"/>
      <c r="AF485" s="151"/>
      <c r="AG485" s="151" t="s">
        <v>153</v>
      </c>
      <c r="AH485" s="151">
        <v>5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246"/>
      <c r="D486" s="247"/>
      <c r="E486" s="247"/>
      <c r="F486" s="247"/>
      <c r="G486" s="247"/>
      <c r="H486" s="162"/>
      <c r="I486" s="162"/>
      <c r="J486" s="162"/>
      <c r="K486" s="162"/>
      <c r="L486" s="162"/>
      <c r="M486" s="162"/>
      <c r="N486" s="161"/>
      <c r="O486" s="161"/>
      <c r="P486" s="161"/>
      <c r="Q486" s="161"/>
      <c r="R486" s="162"/>
      <c r="S486" s="162"/>
      <c r="T486" s="162"/>
      <c r="U486" s="162"/>
      <c r="V486" s="162"/>
      <c r="W486" s="162"/>
      <c r="X486" s="162"/>
      <c r="Y486" s="162"/>
      <c r="Z486" s="151"/>
      <c r="AA486" s="151"/>
      <c r="AB486" s="151"/>
      <c r="AC486" s="151"/>
      <c r="AD486" s="151"/>
      <c r="AE486" s="151"/>
      <c r="AF486" s="151"/>
      <c r="AG486" s="151" t="s">
        <v>156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74">
        <v>123</v>
      </c>
      <c r="B487" s="175" t="s">
        <v>577</v>
      </c>
      <c r="C487" s="184" t="s">
        <v>578</v>
      </c>
      <c r="D487" s="176" t="s">
        <v>159</v>
      </c>
      <c r="E487" s="177">
        <v>9</v>
      </c>
      <c r="F487" s="178"/>
      <c r="G487" s="179">
        <f>ROUND(E487*F487,2)</f>
        <v>0</v>
      </c>
      <c r="H487" s="178"/>
      <c r="I487" s="179">
        <f>ROUND(E487*H487,2)</f>
        <v>0</v>
      </c>
      <c r="J487" s="178"/>
      <c r="K487" s="179">
        <f>ROUND(E487*J487,2)</f>
        <v>0</v>
      </c>
      <c r="L487" s="179">
        <v>21</v>
      </c>
      <c r="M487" s="179">
        <f>G487*(1+L487/100)</f>
        <v>0</v>
      </c>
      <c r="N487" s="177">
        <v>0</v>
      </c>
      <c r="O487" s="177">
        <f>ROUND(E487*N487,2)</f>
        <v>0</v>
      </c>
      <c r="P487" s="177">
        <v>0</v>
      </c>
      <c r="Q487" s="177">
        <f>ROUND(E487*P487,2)</f>
        <v>0</v>
      </c>
      <c r="R487" s="179" t="s">
        <v>104</v>
      </c>
      <c r="S487" s="179" t="s">
        <v>148</v>
      </c>
      <c r="T487" s="180" t="s">
        <v>148</v>
      </c>
      <c r="U487" s="162">
        <v>0.42</v>
      </c>
      <c r="V487" s="162">
        <f>ROUND(E487*U487,2)</f>
        <v>3.78</v>
      </c>
      <c r="W487" s="162"/>
      <c r="X487" s="162" t="s">
        <v>161</v>
      </c>
      <c r="Y487" s="162" t="s">
        <v>150</v>
      </c>
      <c r="Z487" s="151"/>
      <c r="AA487" s="151"/>
      <c r="AB487" s="151"/>
      <c r="AC487" s="151"/>
      <c r="AD487" s="151"/>
      <c r="AE487" s="151"/>
      <c r="AF487" s="151"/>
      <c r="AG487" s="151" t="s">
        <v>162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248" t="s">
        <v>579</v>
      </c>
      <c r="D488" s="249"/>
      <c r="E488" s="249"/>
      <c r="F488" s="249"/>
      <c r="G488" s="249"/>
      <c r="H488" s="162"/>
      <c r="I488" s="162"/>
      <c r="J488" s="162"/>
      <c r="K488" s="162"/>
      <c r="L488" s="162"/>
      <c r="M488" s="162"/>
      <c r="N488" s="161"/>
      <c r="O488" s="161"/>
      <c r="P488" s="161"/>
      <c r="Q488" s="161"/>
      <c r="R488" s="162"/>
      <c r="S488" s="162"/>
      <c r="T488" s="162"/>
      <c r="U488" s="162"/>
      <c r="V488" s="162"/>
      <c r="W488" s="162"/>
      <c r="X488" s="162"/>
      <c r="Y488" s="162"/>
      <c r="Z488" s="151"/>
      <c r="AA488" s="151"/>
      <c r="AB488" s="151"/>
      <c r="AC488" s="151"/>
      <c r="AD488" s="151"/>
      <c r="AE488" s="151"/>
      <c r="AF488" s="151"/>
      <c r="AG488" s="151" t="s">
        <v>168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2" x14ac:dyDescent="0.2">
      <c r="A489" s="158"/>
      <c r="B489" s="159"/>
      <c r="C489" s="185" t="s">
        <v>580</v>
      </c>
      <c r="D489" s="164"/>
      <c r="E489" s="165">
        <v>3</v>
      </c>
      <c r="F489" s="162"/>
      <c r="G489" s="162"/>
      <c r="H489" s="162"/>
      <c r="I489" s="162"/>
      <c r="J489" s="162"/>
      <c r="K489" s="162"/>
      <c r="L489" s="162"/>
      <c r="M489" s="162"/>
      <c r="N489" s="161"/>
      <c r="O489" s="161"/>
      <c r="P489" s="161"/>
      <c r="Q489" s="161"/>
      <c r="R489" s="162"/>
      <c r="S489" s="162"/>
      <c r="T489" s="162"/>
      <c r="U489" s="162"/>
      <c r="V489" s="162"/>
      <c r="W489" s="162"/>
      <c r="X489" s="162"/>
      <c r="Y489" s="162"/>
      <c r="Z489" s="151"/>
      <c r="AA489" s="151"/>
      <c r="AB489" s="151"/>
      <c r="AC489" s="151"/>
      <c r="AD489" s="151"/>
      <c r="AE489" s="151"/>
      <c r="AF489" s="151"/>
      <c r="AG489" s="151" t="s">
        <v>153</v>
      </c>
      <c r="AH489" s="151">
        <v>5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3" x14ac:dyDescent="0.2">
      <c r="A490" s="158"/>
      <c r="B490" s="159"/>
      <c r="C490" s="185" t="s">
        <v>581</v>
      </c>
      <c r="D490" s="164"/>
      <c r="E490" s="165">
        <v>6</v>
      </c>
      <c r="F490" s="162"/>
      <c r="G490" s="162"/>
      <c r="H490" s="162"/>
      <c r="I490" s="162"/>
      <c r="J490" s="162"/>
      <c r="K490" s="162"/>
      <c r="L490" s="162"/>
      <c r="M490" s="162"/>
      <c r="N490" s="161"/>
      <c r="O490" s="161"/>
      <c r="P490" s="161"/>
      <c r="Q490" s="161"/>
      <c r="R490" s="162"/>
      <c r="S490" s="162"/>
      <c r="T490" s="162"/>
      <c r="U490" s="162"/>
      <c r="V490" s="162"/>
      <c r="W490" s="162"/>
      <c r="X490" s="162"/>
      <c r="Y490" s="162"/>
      <c r="Z490" s="151"/>
      <c r="AA490" s="151"/>
      <c r="AB490" s="151"/>
      <c r="AC490" s="151"/>
      <c r="AD490" s="151"/>
      <c r="AE490" s="151"/>
      <c r="AF490" s="151"/>
      <c r="AG490" s="151" t="s">
        <v>153</v>
      </c>
      <c r="AH490" s="151">
        <v>5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46"/>
      <c r="D491" s="247"/>
      <c r="E491" s="247"/>
      <c r="F491" s="247"/>
      <c r="G491" s="247"/>
      <c r="H491" s="162"/>
      <c r="I491" s="162"/>
      <c r="J491" s="162"/>
      <c r="K491" s="162"/>
      <c r="L491" s="162"/>
      <c r="M491" s="162"/>
      <c r="N491" s="161"/>
      <c r="O491" s="161"/>
      <c r="P491" s="161"/>
      <c r="Q491" s="161"/>
      <c r="R491" s="162"/>
      <c r="S491" s="162"/>
      <c r="T491" s="162"/>
      <c r="U491" s="162"/>
      <c r="V491" s="162"/>
      <c r="W491" s="162"/>
      <c r="X491" s="162"/>
      <c r="Y491" s="162"/>
      <c r="Z491" s="151"/>
      <c r="AA491" s="151"/>
      <c r="AB491" s="151"/>
      <c r="AC491" s="151"/>
      <c r="AD491" s="151"/>
      <c r="AE491" s="151"/>
      <c r="AF491" s="151"/>
      <c r="AG491" s="151" t="s">
        <v>156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74">
        <v>124</v>
      </c>
      <c r="B492" s="175" t="s">
        <v>582</v>
      </c>
      <c r="C492" s="184" t="s">
        <v>583</v>
      </c>
      <c r="D492" s="176" t="s">
        <v>159</v>
      </c>
      <c r="E492" s="177">
        <v>1</v>
      </c>
      <c r="F492" s="178"/>
      <c r="G492" s="179">
        <f>ROUND(E492*F492,2)</f>
        <v>0</v>
      </c>
      <c r="H492" s="178"/>
      <c r="I492" s="179">
        <f>ROUND(E492*H492,2)</f>
        <v>0</v>
      </c>
      <c r="J492" s="178"/>
      <c r="K492" s="179">
        <f>ROUND(E492*J492,2)</f>
        <v>0</v>
      </c>
      <c r="L492" s="179">
        <v>21</v>
      </c>
      <c r="M492" s="179">
        <f>G492*(1+L492/100)</f>
        <v>0</v>
      </c>
      <c r="N492" s="177">
        <v>0</v>
      </c>
      <c r="O492" s="177">
        <f>ROUND(E492*N492,2)</f>
        <v>0</v>
      </c>
      <c r="P492" s="177">
        <v>0</v>
      </c>
      <c r="Q492" s="177">
        <f>ROUND(E492*P492,2)</f>
        <v>0</v>
      </c>
      <c r="R492" s="179" t="s">
        <v>104</v>
      </c>
      <c r="S492" s="179" t="s">
        <v>148</v>
      </c>
      <c r="T492" s="180" t="s">
        <v>148</v>
      </c>
      <c r="U492" s="162">
        <v>0.85</v>
      </c>
      <c r="V492" s="162">
        <f>ROUND(E492*U492,2)</f>
        <v>0.85</v>
      </c>
      <c r="W492" s="162"/>
      <c r="X492" s="162" t="s">
        <v>161</v>
      </c>
      <c r="Y492" s="162" t="s">
        <v>150</v>
      </c>
      <c r="Z492" s="151"/>
      <c r="AA492" s="151"/>
      <c r="AB492" s="151"/>
      <c r="AC492" s="151"/>
      <c r="AD492" s="151"/>
      <c r="AE492" s="151"/>
      <c r="AF492" s="151"/>
      <c r="AG492" s="151" t="s">
        <v>162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2" x14ac:dyDescent="0.2">
      <c r="A493" s="158"/>
      <c r="B493" s="159"/>
      <c r="C493" s="248" t="s">
        <v>579</v>
      </c>
      <c r="D493" s="249"/>
      <c r="E493" s="249"/>
      <c r="F493" s="249"/>
      <c r="G493" s="249"/>
      <c r="H493" s="162"/>
      <c r="I493" s="162"/>
      <c r="J493" s="162"/>
      <c r="K493" s="162"/>
      <c r="L493" s="162"/>
      <c r="M493" s="162"/>
      <c r="N493" s="161"/>
      <c r="O493" s="161"/>
      <c r="P493" s="161"/>
      <c r="Q493" s="161"/>
      <c r="R493" s="162"/>
      <c r="S493" s="162"/>
      <c r="T493" s="162"/>
      <c r="U493" s="162"/>
      <c r="V493" s="162"/>
      <c r="W493" s="162"/>
      <c r="X493" s="162"/>
      <c r="Y493" s="162"/>
      <c r="Z493" s="151"/>
      <c r="AA493" s="151"/>
      <c r="AB493" s="151"/>
      <c r="AC493" s="151"/>
      <c r="AD493" s="151"/>
      <c r="AE493" s="151"/>
      <c r="AF493" s="151"/>
      <c r="AG493" s="151" t="s">
        <v>168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2" x14ac:dyDescent="0.2">
      <c r="A494" s="158"/>
      <c r="B494" s="159"/>
      <c r="C494" s="185" t="s">
        <v>584</v>
      </c>
      <c r="D494" s="164"/>
      <c r="E494" s="165">
        <v>1</v>
      </c>
      <c r="F494" s="162"/>
      <c r="G494" s="162"/>
      <c r="H494" s="162"/>
      <c r="I494" s="162"/>
      <c r="J494" s="162"/>
      <c r="K494" s="162"/>
      <c r="L494" s="162"/>
      <c r="M494" s="162"/>
      <c r="N494" s="161"/>
      <c r="O494" s="161"/>
      <c r="P494" s="161"/>
      <c r="Q494" s="161"/>
      <c r="R494" s="162"/>
      <c r="S494" s="162"/>
      <c r="T494" s="162"/>
      <c r="U494" s="162"/>
      <c r="V494" s="162"/>
      <c r="W494" s="162"/>
      <c r="X494" s="162"/>
      <c r="Y494" s="162"/>
      <c r="Z494" s="151"/>
      <c r="AA494" s="151"/>
      <c r="AB494" s="151"/>
      <c r="AC494" s="151"/>
      <c r="AD494" s="151"/>
      <c r="AE494" s="151"/>
      <c r="AF494" s="151"/>
      <c r="AG494" s="151" t="s">
        <v>153</v>
      </c>
      <c r="AH494" s="151">
        <v>5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2" x14ac:dyDescent="0.2">
      <c r="A495" s="158"/>
      <c r="B495" s="159"/>
      <c r="C495" s="246"/>
      <c r="D495" s="247"/>
      <c r="E495" s="247"/>
      <c r="F495" s="247"/>
      <c r="G495" s="247"/>
      <c r="H495" s="162"/>
      <c r="I495" s="162"/>
      <c r="J495" s="162"/>
      <c r="K495" s="162"/>
      <c r="L495" s="162"/>
      <c r="M495" s="162"/>
      <c r="N495" s="161"/>
      <c r="O495" s="161"/>
      <c r="P495" s="161"/>
      <c r="Q495" s="161"/>
      <c r="R495" s="162"/>
      <c r="S495" s="162"/>
      <c r="T495" s="162"/>
      <c r="U495" s="162"/>
      <c r="V495" s="162"/>
      <c r="W495" s="162"/>
      <c r="X495" s="162"/>
      <c r="Y495" s="162"/>
      <c r="Z495" s="151"/>
      <c r="AA495" s="151"/>
      <c r="AB495" s="151"/>
      <c r="AC495" s="151"/>
      <c r="AD495" s="151"/>
      <c r="AE495" s="151"/>
      <c r="AF495" s="151"/>
      <c r="AG495" s="151" t="s">
        <v>156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74">
        <v>125</v>
      </c>
      <c r="B496" s="175" t="s">
        <v>585</v>
      </c>
      <c r="C496" s="184" t="s">
        <v>586</v>
      </c>
      <c r="D496" s="176" t="s">
        <v>159</v>
      </c>
      <c r="E496" s="177">
        <v>1</v>
      </c>
      <c r="F496" s="178"/>
      <c r="G496" s="179">
        <f>ROUND(E496*F496,2)</f>
        <v>0</v>
      </c>
      <c r="H496" s="178"/>
      <c r="I496" s="179">
        <f>ROUND(E496*H496,2)</f>
        <v>0</v>
      </c>
      <c r="J496" s="178"/>
      <c r="K496" s="179">
        <f>ROUND(E496*J496,2)</f>
        <v>0</v>
      </c>
      <c r="L496" s="179">
        <v>21</v>
      </c>
      <c r="M496" s="179">
        <f>G496*(1+L496/100)</f>
        <v>0</v>
      </c>
      <c r="N496" s="177">
        <v>0</v>
      </c>
      <c r="O496" s="177">
        <f>ROUND(E496*N496,2)</f>
        <v>0</v>
      </c>
      <c r="P496" s="177">
        <v>0</v>
      </c>
      <c r="Q496" s="177">
        <f>ROUND(E496*P496,2)</f>
        <v>0</v>
      </c>
      <c r="R496" s="179" t="s">
        <v>104</v>
      </c>
      <c r="S496" s="179" t="s">
        <v>148</v>
      </c>
      <c r="T496" s="180" t="s">
        <v>148</v>
      </c>
      <c r="U496" s="162">
        <v>0.625</v>
      </c>
      <c r="V496" s="162">
        <f>ROUND(E496*U496,2)</f>
        <v>0.63</v>
      </c>
      <c r="W496" s="162"/>
      <c r="X496" s="162" t="s">
        <v>161</v>
      </c>
      <c r="Y496" s="162" t="s">
        <v>150</v>
      </c>
      <c r="Z496" s="151"/>
      <c r="AA496" s="151"/>
      <c r="AB496" s="151"/>
      <c r="AC496" s="151"/>
      <c r="AD496" s="151"/>
      <c r="AE496" s="151"/>
      <c r="AF496" s="151"/>
      <c r="AG496" s="151" t="s">
        <v>162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2" x14ac:dyDescent="0.2">
      <c r="A497" s="158"/>
      <c r="B497" s="159"/>
      <c r="C497" s="248" t="s">
        <v>579</v>
      </c>
      <c r="D497" s="249"/>
      <c r="E497" s="249"/>
      <c r="F497" s="249"/>
      <c r="G497" s="249"/>
      <c r="H497" s="162"/>
      <c r="I497" s="162"/>
      <c r="J497" s="162"/>
      <c r="K497" s="162"/>
      <c r="L497" s="162"/>
      <c r="M497" s="162"/>
      <c r="N497" s="161"/>
      <c r="O497" s="161"/>
      <c r="P497" s="161"/>
      <c r="Q497" s="161"/>
      <c r="R497" s="162"/>
      <c r="S497" s="162"/>
      <c r="T497" s="162"/>
      <c r="U497" s="162"/>
      <c r="V497" s="162"/>
      <c r="W497" s="162"/>
      <c r="X497" s="162"/>
      <c r="Y497" s="162"/>
      <c r="Z497" s="151"/>
      <c r="AA497" s="151"/>
      <c r="AB497" s="151"/>
      <c r="AC497" s="151"/>
      <c r="AD497" s="151"/>
      <c r="AE497" s="151"/>
      <c r="AF497" s="151"/>
      <c r="AG497" s="151" t="s">
        <v>168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2" x14ac:dyDescent="0.2">
      <c r="A498" s="158"/>
      <c r="B498" s="159"/>
      <c r="C498" s="246"/>
      <c r="D498" s="247"/>
      <c r="E498" s="247"/>
      <c r="F498" s="247"/>
      <c r="G498" s="247"/>
      <c r="H498" s="162"/>
      <c r="I498" s="162"/>
      <c r="J498" s="162"/>
      <c r="K498" s="162"/>
      <c r="L498" s="162"/>
      <c r="M498" s="162"/>
      <c r="N498" s="161"/>
      <c r="O498" s="161"/>
      <c r="P498" s="161"/>
      <c r="Q498" s="161"/>
      <c r="R498" s="162"/>
      <c r="S498" s="162"/>
      <c r="T498" s="162"/>
      <c r="U498" s="162"/>
      <c r="V498" s="162"/>
      <c r="W498" s="162"/>
      <c r="X498" s="162"/>
      <c r="Y498" s="162"/>
      <c r="Z498" s="151"/>
      <c r="AA498" s="151"/>
      <c r="AB498" s="151"/>
      <c r="AC498" s="151"/>
      <c r="AD498" s="151"/>
      <c r="AE498" s="151"/>
      <c r="AF498" s="151"/>
      <c r="AG498" s="151" t="s">
        <v>156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74">
        <v>126</v>
      </c>
      <c r="B499" s="175" t="s">
        <v>587</v>
      </c>
      <c r="C499" s="184" t="s">
        <v>588</v>
      </c>
      <c r="D499" s="176" t="s">
        <v>159</v>
      </c>
      <c r="E499" s="177">
        <v>1</v>
      </c>
      <c r="F499" s="178"/>
      <c r="G499" s="179">
        <f>ROUND(E499*F499,2)</f>
        <v>0</v>
      </c>
      <c r="H499" s="178"/>
      <c r="I499" s="179">
        <f>ROUND(E499*H499,2)</f>
        <v>0</v>
      </c>
      <c r="J499" s="178"/>
      <c r="K499" s="179">
        <f>ROUND(E499*J499,2)</f>
        <v>0</v>
      </c>
      <c r="L499" s="179">
        <v>21</v>
      </c>
      <c r="M499" s="179">
        <f>G499*(1+L499/100)</f>
        <v>0</v>
      </c>
      <c r="N499" s="177">
        <v>0</v>
      </c>
      <c r="O499" s="177">
        <f>ROUND(E499*N499,2)</f>
        <v>0</v>
      </c>
      <c r="P499" s="177">
        <v>0</v>
      </c>
      <c r="Q499" s="177">
        <f>ROUND(E499*P499,2)</f>
        <v>0</v>
      </c>
      <c r="R499" s="179" t="s">
        <v>104</v>
      </c>
      <c r="S499" s="179" t="s">
        <v>148</v>
      </c>
      <c r="T499" s="180" t="s">
        <v>148</v>
      </c>
      <c r="U499" s="162">
        <v>0.32</v>
      </c>
      <c r="V499" s="162">
        <f>ROUND(E499*U499,2)</f>
        <v>0.32</v>
      </c>
      <c r="W499" s="162"/>
      <c r="X499" s="162" t="s">
        <v>161</v>
      </c>
      <c r="Y499" s="162" t="s">
        <v>150</v>
      </c>
      <c r="Z499" s="151"/>
      <c r="AA499" s="151"/>
      <c r="AB499" s="151"/>
      <c r="AC499" s="151"/>
      <c r="AD499" s="151"/>
      <c r="AE499" s="151"/>
      <c r="AF499" s="151"/>
      <c r="AG499" s="151" t="s">
        <v>162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2" x14ac:dyDescent="0.2">
      <c r="A500" s="158"/>
      <c r="B500" s="159"/>
      <c r="C500" s="248" t="s">
        <v>579</v>
      </c>
      <c r="D500" s="249"/>
      <c r="E500" s="249"/>
      <c r="F500" s="249"/>
      <c r="G500" s="249"/>
      <c r="H500" s="162"/>
      <c r="I500" s="162"/>
      <c r="J500" s="162"/>
      <c r="K500" s="162"/>
      <c r="L500" s="162"/>
      <c r="M500" s="162"/>
      <c r="N500" s="161"/>
      <c r="O500" s="161"/>
      <c r="P500" s="161"/>
      <c r="Q500" s="161"/>
      <c r="R500" s="162"/>
      <c r="S500" s="162"/>
      <c r="T500" s="162"/>
      <c r="U500" s="162"/>
      <c r="V500" s="162"/>
      <c r="W500" s="162"/>
      <c r="X500" s="162"/>
      <c r="Y500" s="162"/>
      <c r="Z500" s="151"/>
      <c r="AA500" s="151"/>
      <c r="AB500" s="151"/>
      <c r="AC500" s="151"/>
      <c r="AD500" s="151"/>
      <c r="AE500" s="151"/>
      <c r="AF500" s="151"/>
      <c r="AG500" s="151" t="s">
        <v>168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2" x14ac:dyDescent="0.2">
      <c r="A501" s="158"/>
      <c r="B501" s="159"/>
      <c r="C501" s="185" t="s">
        <v>589</v>
      </c>
      <c r="D501" s="164"/>
      <c r="E501" s="165">
        <v>1</v>
      </c>
      <c r="F501" s="162"/>
      <c r="G501" s="162"/>
      <c r="H501" s="162"/>
      <c r="I501" s="162"/>
      <c r="J501" s="162"/>
      <c r="K501" s="162"/>
      <c r="L501" s="162"/>
      <c r="M501" s="162"/>
      <c r="N501" s="161"/>
      <c r="O501" s="161"/>
      <c r="P501" s="161"/>
      <c r="Q501" s="161"/>
      <c r="R501" s="162"/>
      <c r="S501" s="162"/>
      <c r="T501" s="162"/>
      <c r="U501" s="162"/>
      <c r="V501" s="162"/>
      <c r="W501" s="162"/>
      <c r="X501" s="162"/>
      <c r="Y501" s="162"/>
      <c r="Z501" s="151"/>
      <c r="AA501" s="151"/>
      <c r="AB501" s="151"/>
      <c r="AC501" s="151"/>
      <c r="AD501" s="151"/>
      <c r="AE501" s="151"/>
      <c r="AF501" s="151"/>
      <c r="AG501" s="151" t="s">
        <v>153</v>
      </c>
      <c r="AH501" s="151">
        <v>5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2" x14ac:dyDescent="0.2">
      <c r="A502" s="158"/>
      <c r="B502" s="159"/>
      <c r="C502" s="246"/>
      <c r="D502" s="247"/>
      <c r="E502" s="247"/>
      <c r="F502" s="247"/>
      <c r="G502" s="247"/>
      <c r="H502" s="162"/>
      <c r="I502" s="162"/>
      <c r="J502" s="162"/>
      <c r="K502" s="162"/>
      <c r="L502" s="162"/>
      <c r="M502" s="162"/>
      <c r="N502" s="161"/>
      <c r="O502" s="161"/>
      <c r="P502" s="161"/>
      <c r="Q502" s="161"/>
      <c r="R502" s="162"/>
      <c r="S502" s="162"/>
      <c r="T502" s="162"/>
      <c r="U502" s="162"/>
      <c r="V502" s="162"/>
      <c r="W502" s="162"/>
      <c r="X502" s="162"/>
      <c r="Y502" s="162"/>
      <c r="Z502" s="151"/>
      <c r="AA502" s="151"/>
      <c r="AB502" s="151"/>
      <c r="AC502" s="151"/>
      <c r="AD502" s="151"/>
      <c r="AE502" s="151"/>
      <c r="AF502" s="151"/>
      <c r="AG502" s="151" t="s">
        <v>156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ht="22.5" outlineLevel="1" x14ac:dyDescent="0.2">
      <c r="A503" s="174">
        <v>127</v>
      </c>
      <c r="B503" s="175" t="s">
        <v>590</v>
      </c>
      <c r="C503" s="184" t="s">
        <v>591</v>
      </c>
      <c r="D503" s="176" t="s">
        <v>172</v>
      </c>
      <c r="E503" s="177">
        <v>10</v>
      </c>
      <c r="F503" s="178"/>
      <c r="G503" s="179">
        <f>ROUND(E503*F503,2)</f>
        <v>0</v>
      </c>
      <c r="H503" s="178"/>
      <c r="I503" s="179">
        <f>ROUND(E503*H503,2)</f>
        <v>0</v>
      </c>
      <c r="J503" s="178"/>
      <c r="K503" s="179">
        <f>ROUND(E503*J503,2)</f>
        <v>0</v>
      </c>
      <c r="L503" s="179">
        <v>21</v>
      </c>
      <c r="M503" s="179">
        <f>G503*(1+L503/100)</f>
        <v>0</v>
      </c>
      <c r="N503" s="177">
        <v>4.0000000000000003E-5</v>
      </c>
      <c r="O503" s="177">
        <f>ROUND(E503*N503,2)</f>
        <v>0</v>
      </c>
      <c r="P503" s="177">
        <v>0</v>
      </c>
      <c r="Q503" s="177">
        <f>ROUND(E503*P503,2)</f>
        <v>0</v>
      </c>
      <c r="R503" s="179" t="s">
        <v>104</v>
      </c>
      <c r="S503" s="179" t="s">
        <v>148</v>
      </c>
      <c r="T503" s="180" t="s">
        <v>148</v>
      </c>
      <c r="U503" s="162">
        <v>9.0499999999999997E-2</v>
      </c>
      <c r="V503" s="162">
        <f>ROUND(E503*U503,2)</f>
        <v>0.91</v>
      </c>
      <c r="W503" s="162"/>
      <c r="X503" s="162" t="s">
        <v>161</v>
      </c>
      <c r="Y503" s="162" t="s">
        <v>150</v>
      </c>
      <c r="Z503" s="151"/>
      <c r="AA503" s="151"/>
      <c r="AB503" s="151"/>
      <c r="AC503" s="151"/>
      <c r="AD503" s="151"/>
      <c r="AE503" s="151"/>
      <c r="AF503" s="151"/>
      <c r="AG503" s="151" t="s">
        <v>162</v>
      </c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2" x14ac:dyDescent="0.2">
      <c r="A504" s="158"/>
      <c r="B504" s="159"/>
      <c r="C504" s="252"/>
      <c r="D504" s="253"/>
      <c r="E504" s="253"/>
      <c r="F504" s="253"/>
      <c r="G504" s="253"/>
      <c r="H504" s="162"/>
      <c r="I504" s="162"/>
      <c r="J504" s="162"/>
      <c r="K504" s="162"/>
      <c r="L504" s="162"/>
      <c r="M504" s="162"/>
      <c r="N504" s="161"/>
      <c r="O504" s="161"/>
      <c r="P504" s="161"/>
      <c r="Q504" s="161"/>
      <c r="R504" s="162"/>
      <c r="S504" s="162"/>
      <c r="T504" s="162"/>
      <c r="U504" s="162"/>
      <c r="V504" s="162"/>
      <c r="W504" s="162"/>
      <c r="X504" s="162"/>
      <c r="Y504" s="162"/>
      <c r="Z504" s="151"/>
      <c r="AA504" s="151"/>
      <c r="AB504" s="151"/>
      <c r="AC504" s="151"/>
      <c r="AD504" s="151"/>
      <c r="AE504" s="151"/>
      <c r="AF504" s="151"/>
      <c r="AG504" s="151" t="s">
        <v>156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ht="22.5" outlineLevel="1" x14ac:dyDescent="0.2">
      <c r="A505" s="174">
        <v>128</v>
      </c>
      <c r="B505" s="175" t="s">
        <v>592</v>
      </c>
      <c r="C505" s="184" t="s">
        <v>593</v>
      </c>
      <c r="D505" s="176" t="s">
        <v>172</v>
      </c>
      <c r="E505" s="177">
        <v>50</v>
      </c>
      <c r="F505" s="178"/>
      <c r="G505" s="179">
        <f>ROUND(E505*F505,2)</f>
        <v>0</v>
      </c>
      <c r="H505" s="178"/>
      <c r="I505" s="179">
        <f>ROUND(E505*H505,2)</f>
        <v>0</v>
      </c>
      <c r="J505" s="178"/>
      <c r="K505" s="179">
        <f>ROUND(E505*J505,2)</f>
        <v>0</v>
      </c>
      <c r="L505" s="179">
        <v>21</v>
      </c>
      <c r="M505" s="179">
        <f>G505*(1+L505/100)</f>
        <v>0</v>
      </c>
      <c r="N505" s="177">
        <v>1.3999999999999999E-4</v>
      </c>
      <c r="O505" s="177">
        <f>ROUND(E505*N505,2)</f>
        <v>0.01</v>
      </c>
      <c r="P505" s="177">
        <v>0</v>
      </c>
      <c r="Q505" s="177">
        <f>ROUND(E505*P505,2)</f>
        <v>0</v>
      </c>
      <c r="R505" s="179" t="s">
        <v>104</v>
      </c>
      <c r="S505" s="179" t="s">
        <v>148</v>
      </c>
      <c r="T505" s="180" t="s">
        <v>148</v>
      </c>
      <c r="U505" s="162">
        <v>7.0000000000000007E-2</v>
      </c>
      <c r="V505" s="162">
        <f>ROUND(E505*U505,2)</f>
        <v>3.5</v>
      </c>
      <c r="W505" s="162"/>
      <c r="X505" s="162" t="s">
        <v>161</v>
      </c>
      <c r="Y505" s="162" t="s">
        <v>150</v>
      </c>
      <c r="Z505" s="151"/>
      <c r="AA505" s="151"/>
      <c r="AB505" s="151"/>
      <c r="AC505" s="151"/>
      <c r="AD505" s="151"/>
      <c r="AE505" s="151"/>
      <c r="AF505" s="151"/>
      <c r="AG505" s="151" t="s">
        <v>162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2" x14ac:dyDescent="0.2">
      <c r="A506" s="158"/>
      <c r="B506" s="159"/>
      <c r="C506" s="252"/>
      <c r="D506" s="253"/>
      <c r="E506" s="253"/>
      <c r="F506" s="253"/>
      <c r="G506" s="253"/>
      <c r="H506" s="162"/>
      <c r="I506" s="162"/>
      <c r="J506" s="162"/>
      <c r="K506" s="162"/>
      <c r="L506" s="162"/>
      <c r="M506" s="162"/>
      <c r="N506" s="161"/>
      <c r="O506" s="161"/>
      <c r="P506" s="161"/>
      <c r="Q506" s="161"/>
      <c r="R506" s="162"/>
      <c r="S506" s="162"/>
      <c r="T506" s="162"/>
      <c r="U506" s="162"/>
      <c r="V506" s="162"/>
      <c r="W506" s="162"/>
      <c r="X506" s="162"/>
      <c r="Y506" s="162"/>
      <c r="Z506" s="151"/>
      <c r="AA506" s="151"/>
      <c r="AB506" s="151"/>
      <c r="AC506" s="151"/>
      <c r="AD506" s="151"/>
      <c r="AE506" s="151"/>
      <c r="AF506" s="151"/>
      <c r="AG506" s="151" t="s">
        <v>156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ht="22.5" outlineLevel="1" x14ac:dyDescent="0.2">
      <c r="A507" s="174">
        <v>129</v>
      </c>
      <c r="B507" s="175" t="s">
        <v>594</v>
      </c>
      <c r="C507" s="184" t="s">
        <v>595</v>
      </c>
      <c r="D507" s="176" t="s">
        <v>172</v>
      </c>
      <c r="E507" s="177">
        <v>115</v>
      </c>
      <c r="F507" s="178"/>
      <c r="G507" s="179">
        <f>ROUND(E507*F507,2)</f>
        <v>0</v>
      </c>
      <c r="H507" s="178"/>
      <c r="I507" s="179">
        <f>ROUND(E507*H507,2)</f>
        <v>0</v>
      </c>
      <c r="J507" s="178"/>
      <c r="K507" s="179">
        <f>ROUND(E507*J507,2)</f>
        <v>0</v>
      </c>
      <c r="L507" s="179">
        <v>21</v>
      </c>
      <c r="M507" s="179">
        <f>G507*(1+L507/100)</f>
        <v>0</v>
      </c>
      <c r="N507" s="177">
        <v>1.6000000000000001E-4</v>
      </c>
      <c r="O507" s="177">
        <f>ROUND(E507*N507,2)</f>
        <v>0.02</v>
      </c>
      <c r="P507" s="177">
        <v>0</v>
      </c>
      <c r="Q507" s="177">
        <f>ROUND(E507*P507,2)</f>
        <v>0</v>
      </c>
      <c r="R507" s="179" t="s">
        <v>104</v>
      </c>
      <c r="S507" s="179" t="s">
        <v>148</v>
      </c>
      <c r="T507" s="180" t="s">
        <v>148</v>
      </c>
      <c r="U507" s="162">
        <v>7.0000000000000007E-2</v>
      </c>
      <c r="V507" s="162">
        <f>ROUND(E507*U507,2)</f>
        <v>8.0500000000000007</v>
      </c>
      <c r="W507" s="162"/>
      <c r="X507" s="162" t="s">
        <v>161</v>
      </c>
      <c r="Y507" s="162" t="s">
        <v>150</v>
      </c>
      <c r="Z507" s="151"/>
      <c r="AA507" s="151"/>
      <c r="AB507" s="151"/>
      <c r="AC507" s="151"/>
      <c r="AD507" s="151"/>
      <c r="AE507" s="151"/>
      <c r="AF507" s="151"/>
      <c r="AG507" s="151" t="s">
        <v>162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2" x14ac:dyDescent="0.2">
      <c r="A508" s="158"/>
      <c r="B508" s="159"/>
      <c r="C508" s="185" t="s">
        <v>596</v>
      </c>
      <c r="D508" s="164"/>
      <c r="E508" s="165">
        <v>65</v>
      </c>
      <c r="F508" s="162"/>
      <c r="G508" s="162"/>
      <c r="H508" s="162"/>
      <c r="I508" s="162"/>
      <c r="J508" s="162"/>
      <c r="K508" s="162"/>
      <c r="L508" s="162"/>
      <c r="M508" s="162"/>
      <c r="N508" s="161"/>
      <c r="O508" s="161"/>
      <c r="P508" s="161"/>
      <c r="Q508" s="161"/>
      <c r="R508" s="162"/>
      <c r="S508" s="162"/>
      <c r="T508" s="162"/>
      <c r="U508" s="162"/>
      <c r="V508" s="162"/>
      <c r="W508" s="162"/>
      <c r="X508" s="162"/>
      <c r="Y508" s="162"/>
      <c r="Z508" s="151"/>
      <c r="AA508" s="151"/>
      <c r="AB508" s="151"/>
      <c r="AC508" s="151"/>
      <c r="AD508" s="151"/>
      <c r="AE508" s="151"/>
      <c r="AF508" s="151"/>
      <c r="AG508" s="151" t="s">
        <v>153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85" t="s">
        <v>597</v>
      </c>
      <c r="D509" s="164"/>
      <c r="E509" s="165">
        <v>50</v>
      </c>
      <c r="F509" s="162"/>
      <c r="G509" s="162"/>
      <c r="H509" s="162"/>
      <c r="I509" s="162"/>
      <c r="J509" s="162"/>
      <c r="K509" s="162"/>
      <c r="L509" s="162"/>
      <c r="M509" s="162"/>
      <c r="N509" s="161"/>
      <c r="O509" s="161"/>
      <c r="P509" s="161"/>
      <c r="Q509" s="161"/>
      <c r="R509" s="162"/>
      <c r="S509" s="162"/>
      <c r="T509" s="162"/>
      <c r="U509" s="162"/>
      <c r="V509" s="162"/>
      <c r="W509" s="162"/>
      <c r="X509" s="162"/>
      <c r="Y509" s="162"/>
      <c r="Z509" s="151"/>
      <c r="AA509" s="151"/>
      <c r="AB509" s="151"/>
      <c r="AC509" s="151"/>
      <c r="AD509" s="151"/>
      <c r="AE509" s="151"/>
      <c r="AF509" s="151"/>
      <c r="AG509" s="151" t="s">
        <v>153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46"/>
      <c r="D510" s="247"/>
      <c r="E510" s="247"/>
      <c r="F510" s="247"/>
      <c r="G510" s="247"/>
      <c r="H510" s="162"/>
      <c r="I510" s="162"/>
      <c r="J510" s="162"/>
      <c r="K510" s="162"/>
      <c r="L510" s="162"/>
      <c r="M510" s="162"/>
      <c r="N510" s="161"/>
      <c r="O510" s="161"/>
      <c r="P510" s="161"/>
      <c r="Q510" s="161"/>
      <c r="R510" s="162"/>
      <c r="S510" s="162"/>
      <c r="T510" s="162"/>
      <c r="U510" s="162"/>
      <c r="V510" s="162"/>
      <c r="W510" s="162"/>
      <c r="X510" s="162"/>
      <c r="Y510" s="162"/>
      <c r="Z510" s="151"/>
      <c r="AA510" s="151"/>
      <c r="AB510" s="151"/>
      <c r="AC510" s="151"/>
      <c r="AD510" s="151"/>
      <c r="AE510" s="151"/>
      <c r="AF510" s="151"/>
      <c r="AG510" s="151" t="s">
        <v>156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ht="22.5" outlineLevel="1" x14ac:dyDescent="0.2">
      <c r="A511" s="174">
        <v>130</v>
      </c>
      <c r="B511" s="175" t="s">
        <v>598</v>
      </c>
      <c r="C511" s="184" t="s">
        <v>599</v>
      </c>
      <c r="D511" s="176" t="s">
        <v>172</v>
      </c>
      <c r="E511" s="177">
        <v>100</v>
      </c>
      <c r="F511" s="178"/>
      <c r="G511" s="179">
        <f>ROUND(E511*F511,2)</f>
        <v>0</v>
      </c>
      <c r="H511" s="178"/>
      <c r="I511" s="179">
        <f>ROUND(E511*H511,2)</f>
        <v>0</v>
      </c>
      <c r="J511" s="178"/>
      <c r="K511" s="179">
        <f>ROUND(E511*J511,2)</f>
        <v>0</v>
      </c>
      <c r="L511" s="179">
        <v>21</v>
      </c>
      <c r="M511" s="179">
        <f>G511*(1+L511/100)</f>
        <v>0</v>
      </c>
      <c r="N511" s="177">
        <v>2.1000000000000001E-4</v>
      </c>
      <c r="O511" s="177">
        <f>ROUND(E511*N511,2)</f>
        <v>0.02</v>
      </c>
      <c r="P511" s="177">
        <v>0</v>
      </c>
      <c r="Q511" s="177">
        <f>ROUND(E511*P511,2)</f>
        <v>0</v>
      </c>
      <c r="R511" s="179" t="s">
        <v>104</v>
      </c>
      <c r="S511" s="179" t="s">
        <v>148</v>
      </c>
      <c r="T511" s="180" t="s">
        <v>148</v>
      </c>
      <c r="U511" s="162">
        <v>7.0000000000000007E-2</v>
      </c>
      <c r="V511" s="162">
        <f>ROUND(E511*U511,2)</f>
        <v>7</v>
      </c>
      <c r="W511" s="162"/>
      <c r="X511" s="162" t="s">
        <v>161</v>
      </c>
      <c r="Y511" s="162" t="s">
        <v>150</v>
      </c>
      <c r="Z511" s="151"/>
      <c r="AA511" s="151"/>
      <c r="AB511" s="151"/>
      <c r="AC511" s="151"/>
      <c r="AD511" s="151"/>
      <c r="AE511" s="151"/>
      <c r="AF511" s="151"/>
      <c r="AG511" s="151" t="s">
        <v>162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2" x14ac:dyDescent="0.2">
      <c r="A512" s="158"/>
      <c r="B512" s="159"/>
      <c r="C512" s="252"/>
      <c r="D512" s="253"/>
      <c r="E512" s="253"/>
      <c r="F512" s="253"/>
      <c r="G512" s="253"/>
      <c r="H512" s="162"/>
      <c r="I512" s="162"/>
      <c r="J512" s="162"/>
      <c r="K512" s="162"/>
      <c r="L512" s="162"/>
      <c r="M512" s="162"/>
      <c r="N512" s="161"/>
      <c r="O512" s="161"/>
      <c r="P512" s="161"/>
      <c r="Q512" s="161"/>
      <c r="R512" s="162"/>
      <c r="S512" s="162"/>
      <c r="T512" s="162"/>
      <c r="U512" s="162"/>
      <c r="V512" s="162"/>
      <c r="W512" s="162"/>
      <c r="X512" s="162"/>
      <c r="Y512" s="162"/>
      <c r="Z512" s="151"/>
      <c r="AA512" s="151"/>
      <c r="AB512" s="151"/>
      <c r="AC512" s="151"/>
      <c r="AD512" s="151"/>
      <c r="AE512" s="151"/>
      <c r="AF512" s="151"/>
      <c r="AG512" s="151" t="s">
        <v>156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ht="22.5" outlineLevel="1" x14ac:dyDescent="0.2">
      <c r="A513" s="174">
        <v>131</v>
      </c>
      <c r="B513" s="175" t="s">
        <v>600</v>
      </c>
      <c r="C513" s="184" t="s">
        <v>601</v>
      </c>
      <c r="D513" s="176" t="s">
        <v>172</v>
      </c>
      <c r="E513" s="177">
        <v>60</v>
      </c>
      <c r="F513" s="178"/>
      <c r="G513" s="179">
        <f>ROUND(E513*F513,2)</f>
        <v>0</v>
      </c>
      <c r="H513" s="178"/>
      <c r="I513" s="179">
        <f>ROUND(E513*H513,2)</f>
        <v>0</v>
      </c>
      <c r="J513" s="178"/>
      <c r="K513" s="179">
        <f>ROUND(E513*J513,2)</f>
        <v>0</v>
      </c>
      <c r="L513" s="179">
        <v>21</v>
      </c>
      <c r="M513" s="179">
        <f>G513*(1+L513/100)</f>
        <v>0</v>
      </c>
      <c r="N513" s="177">
        <v>2.2000000000000001E-4</v>
      </c>
      <c r="O513" s="177">
        <f>ROUND(E513*N513,2)</f>
        <v>0.01</v>
      </c>
      <c r="P513" s="177">
        <v>0</v>
      </c>
      <c r="Q513" s="177">
        <f>ROUND(E513*P513,2)</f>
        <v>0</v>
      </c>
      <c r="R513" s="179" t="s">
        <v>104</v>
      </c>
      <c r="S513" s="179" t="s">
        <v>148</v>
      </c>
      <c r="T513" s="180" t="s">
        <v>148</v>
      </c>
      <c r="U513" s="162">
        <v>7.0000000000000007E-2</v>
      </c>
      <c r="V513" s="162">
        <f>ROUND(E513*U513,2)</f>
        <v>4.2</v>
      </c>
      <c r="W513" s="162"/>
      <c r="X513" s="162" t="s">
        <v>161</v>
      </c>
      <c r="Y513" s="162" t="s">
        <v>150</v>
      </c>
      <c r="Z513" s="151"/>
      <c r="AA513" s="151"/>
      <c r="AB513" s="151"/>
      <c r="AC513" s="151"/>
      <c r="AD513" s="151"/>
      <c r="AE513" s="151"/>
      <c r="AF513" s="151"/>
      <c r="AG513" s="151" t="s">
        <v>162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2" x14ac:dyDescent="0.2">
      <c r="A514" s="158"/>
      <c r="B514" s="159"/>
      <c r="C514" s="252"/>
      <c r="D514" s="253"/>
      <c r="E514" s="253"/>
      <c r="F514" s="253"/>
      <c r="G514" s="253"/>
      <c r="H514" s="162"/>
      <c r="I514" s="162"/>
      <c r="J514" s="162"/>
      <c r="K514" s="162"/>
      <c r="L514" s="162"/>
      <c r="M514" s="162"/>
      <c r="N514" s="161"/>
      <c r="O514" s="161"/>
      <c r="P514" s="161"/>
      <c r="Q514" s="161"/>
      <c r="R514" s="162"/>
      <c r="S514" s="162"/>
      <c r="T514" s="162"/>
      <c r="U514" s="162"/>
      <c r="V514" s="162"/>
      <c r="W514" s="162"/>
      <c r="X514" s="162"/>
      <c r="Y514" s="162"/>
      <c r="Z514" s="151"/>
      <c r="AA514" s="151"/>
      <c r="AB514" s="151"/>
      <c r="AC514" s="151"/>
      <c r="AD514" s="151"/>
      <c r="AE514" s="151"/>
      <c r="AF514" s="151"/>
      <c r="AG514" s="151" t="s">
        <v>156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2.5" outlineLevel="1" x14ac:dyDescent="0.2">
      <c r="A515" s="174">
        <v>132</v>
      </c>
      <c r="B515" s="175" t="s">
        <v>602</v>
      </c>
      <c r="C515" s="184" t="s">
        <v>603</v>
      </c>
      <c r="D515" s="176" t="s">
        <v>172</v>
      </c>
      <c r="E515" s="177">
        <v>11</v>
      </c>
      <c r="F515" s="178"/>
      <c r="G515" s="179">
        <f>ROUND(E515*F515,2)</f>
        <v>0</v>
      </c>
      <c r="H515" s="178"/>
      <c r="I515" s="179">
        <f>ROUND(E515*H515,2)</f>
        <v>0</v>
      </c>
      <c r="J515" s="178"/>
      <c r="K515" s="179">
        <f>ROUND(E515*J515,2)</f>
        <v>0</v>
      </c>
      <c r="L515" s="179">
        <v>21</v>
      </c>
      <c r="M515" s="179">
        <f>G515*(1+L515/100)</f>
        <v>0</v>
      </c>
      <c r="N515" s="177">
        <v>3.2000000000000003E-4</v>
      </c>
      <c r="O515" s="177">
        <f>ROUND(E515*N515,2)</f>
        <v>0</v>
      </c>
      <c r="P515" s="177">
        <v>0</v>
      </c>
      <c r="Q515" s="177">
        <f>ROUND(E515*P515,2)</f>
        <v>0</v>
      </c>
      <c r="R515" s="179" t="s">
        <v>104</v>
      </c>
      <c r="S515" s="179" t="s">
        <v>148</v>
      </c>
      <c r="T515" s="180" t="s">
        <v>148</v>
      </c>
      <c r="U515" s="162">
        <v>7.2459999999999997E-2</v>
      </c>
      <c r="V515" s="162">
        <f>ROUND(E515*U515,2)</f>
        <v>0.8</v>
      </c>
      <c r="W515" s="162"/>
      <c r="X515" s="162" t="s">
        <v>161</v>
      </c>
      <c r="Y515" s="162" t="s">
        <v>150</v>
      </c>
      <c r="Z515" s="151"/>
      <c r="AA515" s="151"/>
      <c r="AB515" s="151"/>
      <c r="AC515" s="151"/>
      <c r="AD515" s="151"/>
      <c r="AE515" s="151"/>
      <c r="AF515" s="151"/>
      <c r="AG515" s="151" t="s">
        <v>162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2" x14ac:dyDescent="0.2">
      <c r="A516" s="158"/>
      <c r="B516" s="159"/>
      <c r="C516" s="252"/>
      <c r="D516" s="253"/>
      <c r="E516" s="253"/>
      <c r="F516" s="253"/>
      <c r="G516" s="253"/>
      <c r="H516" s="162"/>
      <c r="I516" s="162"/>
      <c r="J516" s="162"/>
      <c r="K516" s="162"/>
      <c r="L516" s="162"/>
      <c r="M516" s="162"/>
      <c r="N516" s="161"/>
      <c r="O516" s="161"/>
      <c r="P516" s="161"/>
      <c r="Q516" s="161"/>
      <c r="R516" s="162"/>
      <c r="S516" s="162"/>
      <c r="T516" s="162"/>
      <c r="U516" s="162"/>
      <c r="V516" s="162"/>
      <c r="W516" s="162"/>
      <c r="X516" s="162"/>
      <c r="Y516" s="162"/>
      <c r="Z516" s="151"/>
      <c r="AA516" s="151"/>
      <c r="AB516" s="151"/>
      <c r="AC516" s="151"/>
      <c r="AD516" s="151"/>
      <c r="AE516" s="151"/>
      <c r="AF516" s="151"/>
      <c r="AG516" s="151" t="s">
        <v>156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ht="22.5" outlineLevel="1" x14ac:dyDescent="0.2">
      <c r="A517" s="174">
        <v>133</v>
      </c>
      <c r="B517" s="175" t="s">
        <v>604</v>
      </c>
      <c r="C517" s="184" t="s">
        <v>605</v>
      </c>
      <c r="D517" s="176" t="s">
        <v>172</v>
      </c>
      <c r="E517" s="177">
        <v>20</v>
      </c>
      <c r="F517" s="178"/>
      <c r="G517" s="179">
        <f>ROUND(E517*F517,2)</f>
        <v>0</v>
      </c>
      <c r="H517" s="178"/>
      <c r="I517" s="179">
        <f>ROUND(E517*H517,2)</f>
        <v>0</v>
      </c>
      <c r="J517" s="178"/>
      <c r="K517" s="179">
        <f>ROUND(E517*J517,2)</f>
        <v>0</v>
      </c>
      <c r="L517" s="179">
        <v>21</v>
      </c>
      <c r="M517" s="179">
        <f>G517*(1+L517/100)</f>
        <v>0</v>
      </c>
      <c r="N517" s="177">
        <v>8.0000000000000004E-4</v>
      </c>
      <c r="O517" s="177">
        <f>ROUND(E517*N517,2)</f>
        <v>0.02</v>
      </c>
      <c r="P517" s="177">
        <v>0</v>
      </c>
      <c r="Q517" s="177">
        <f>ROUND(E517*P517,2)</f>
        <v>0</v>
      </c>
      <c r="R517" s="179" t="s">
        <v>104</v>
      </c>
      <c r="S517" s="179" t="s">
        <v>148</v>
      </c>
      <c r="T517" s="180" t="s">
        <v>148</v>
      </c>
      <c r="U517" s="162">
        <v>8.3510000000000001E-2</v>
      </c>
      <c r="V517" s="162">
        <f>ROUND(E517*U517,2)</f>
        <v>1.67</v>
      </c>
      <c r="W517" s="162"/>
      <c r="X517" s="162" t="s">
        <v>161</v>
      </c>
      <c r="Y517" s="162" t="s">
        <v>150</v>
      </c>
      <c r="Z517" s="151"/>
      <c r="AA517" s="151"/>
      <c r="AB517" s="151"/>
      <c r="AC517" s="151"/>
      <c r="AD517" s="151"/>
      <c r="AE517" s="151"/>
      <c r="AF517" s="151"/>
      <c r="AG517" s="151" t="s">
        <v>162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252"/>
      <c r="D518" s="253"/>
      <c r="E518" s="253"/>
      <c r="F518" s="253"/>
      <c r="G518" s="253"/>
      <c r="H518" s="162"/>
      <c r="I518" s="162"/>
      <c r="J518" s="162"/>
      <c r="K518" s="162"/>
      <c r="L518" s="162"/>
      <c r="M518" s="162"/>
      <c r="N518" s="161"/>
      <c r="O518" s="161"/>
      <c r="P518" s="161"/>
      <c r="Q518" s="161"/>
      <c r="R518" s="162"/>
      <c r="S518" s="162"/>
      <c r="T518" s="162"/>
      <c r="U518" s="162"/>
      <c r="V518" s="162"/>
      <c r="W518" s="162"/>
      <c r="X518" s="162"/>
      <c r="Y518" s="162"/>
      <c r="Z518" s="151"/>
      <c r="AA518" s="151"/>
      <c r="AB518" s="151"/>
      <c r="AC518" s="151"/>
      <c r="AD518" s="151"/>
      <c r="AE518" s="151"/>
      <c r="AF518" s="151"/>
      <c r="AG518" s="151" t="s">
        <v>156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74">
        <v>134</v>
      </c>
      <c r="B519" s="175" t="s">
        <v>606</v>
      </c>
      <c r="C519" s="184" t="s">
        <v>607</v>
      </c>
      <c r="D519" s="176" t="s">
        <v>608</v>
      </c>
      <c r="E519" s="177">
        <v>8</v>
      </c>
      <c r="F519" s="178"/>
      <c r="G519" s="179">
        <f>ROUND(E519*F519,2)</f>
        <v>0</v>
      </c>
      <c r="H519" s="178"/>
      <c r="I519" s="179">
        <f>ROUND(E519*H519,2)</f>
        <v>0</v>
      </c>
      <c r="J519" s="178"/>
      <c r="K519" s="179">
        <f>ROUND(E519*J519,2)</f>
        <v>0</v>
      </c>
      <c r="L519" s="179">
        <v>21</v>
      </c>
      <c r="M519" s="179">
        <f>G519*(1+L519/100)</f>
        <v>0</v>
      </c>
      <c r="N519" s="177">
        <v>0</v>
      </c>
      <c r="O519" s="177">
        <f>ROUND(E519*N519,2)</f>
        <v>0</v>
      </c>
      <c r="P519" s="177">
        <v>0</v>
      </c>
      <c r="Q519" s="177">
        <f>ROUND(E519*P519,2)</f>
        <v>0</v>
      </c>
      <c r="R519" s="179"/>
      <c r="S519" s="179" t="s">
        <v>148</v>
      </c>
      <c r="T519" s="180" t="s">
        <v>609</v>
      </c>
      <c r="U519" s="162">
        <v>0</v>
      </c>
      <c r="V519" s="162">
        <f>ROUND(E519*U519,2)</f>
        <v>0</v>
      </c>
      <c r="W519" s="162"/>
      <c r="X519" s="162" t="s">
        <v>183</v>
      </c>
      <c r="Y519" s="162" t="s">
        <v>150</v>
      </c>
      <c r="Z519" s="151"/>
      <c r="AA519" s="151"/>
      <c r="AB519" s="151"/>
      <c r="AC519" s="151"/>
      <c r="AD519" s="151"/>
      <c r="AE519" s="151"/>
      <c r="AF519" s="151"/>
      <c r="AG519" s="151" t="s">
        <v>184</v>
      </c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2" x14ac:dyDescent="0.2">
      <c r="A520" s="158"/>
      <c r="B520" s="159"/>
      <c r="C520" s="185" t="s">
        <v>610</v>
      </c>
      <c r="D520" s="164"/>
      <c r="E520" s="165">
        <v>2</v>
      </c>
      <c r="F520" s="162"/>
      <c r="G520" s="162"/>
      <c r="H520" s="162"/>
      <c r="I520" s="162"/>
      <c r="J520" s="162"/>
      <c r="K520" s="162"/>
      <c r="L520" s="162"/>
      <c r="M520" s="162"/>
      <c r="N520" s="161"/>
      <c r="O520" s="161"/>
      <c r="P520" s="161"/>
      <c r="Q520" s="161"/>
      <c r="R520" s="162"/>
      <c r="S520" s="162"/>
      <c r="T520" s="162"/>
      <c r="U520" s="162"/>
      <c r="V520" s="162"/>
      <c r="W520" s="162"/>
      <c r="X520" s="162"/>
      <c r="Y520" s="162"/>
      <c r="Z520" s="151"/>
      <c r="AA520" s="151"/>
      <c r="AB520" s="151"/>
      <c r="AC520" s="151"/>
      <c r="AD520" s="151"/>
      <c r="AE520" s="151"/>
      <c r="AF520" s="151"/>
      <c r="AG520" s="151" t="s">
        <v>153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85" t="s">
        <v>611</v>
      </c>
      <c r="D521" s="164"/>
      <c r="E521" s="165">
        <v>1</v>
      </c>
      <c r="F521" s="162"/>
      <c r="G521" s="162"/>
      <c r="H521" s="162"/>
      <c r="I521" s="162"/>
      <c r="J521" s="162"/>
      <c r="K521" s="162"/>
      <c r="L521" s="162"/>
      <c r="M521" s="162"/>
      <c r="N521" s="161"/>
      <c r="O521" s="161"/>
      <c r="P521" s="161"/>
      <c r="Q521" s="161"/>
      <c r="R521" s="162"/>
      <c r="S521" s="162"/>
      <c r="T521" s="162"/>
      <c r="U521" s="162"/>
      <c r="V521" s="162"/>
      <c r="W521" s="162"/>
      <c r="X521" s="162"/>
      <c r="Y521" s="162"/>
      <c r="Z521" s="151"/>
      <c r="AA521" s="151"/>
      <c r="AB521" s="151"/>
      <c r="AC521" s="151"/>
      <c r="AD521" s="151"/>
      <c r="AE521" s="151"/>
      <c r="AF521" s="151"/>
      <c r="AG521" s="151" t="s">
        <v>153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85" t="s">
        <v>612</v>
      </c>
      <c r="D522" s="164"/>
      <c r="E522" s="165">
        <v>2</v>
      </c>
      <c r="F522" s="162"/>
      <c r="G522" s="162"/>
      <c r="H522" s="162"/>
      <c r="I522" s="162"/>
      <c r="J522" s="162"/>
      <c r="K522" s="162"/>
      <c r="L522" s="162"/>
      <c r="M522" s="162"/>
      <c r="N522" s="161"/>
      <c r="O522" s="161"/>
      <c r="P522" s="161"/>
      <c r="Q522" s="161"/>
      <c r="R522" s="162"/>
      <c r="S522" s="162"/>
      <c r="T522" s="162"/>
      <c r="U522" s="162"/>
      <c r="V522" s="162"/>
      <c r="W522" s="162"/>
      <c r="X522" s="162"/>
      <c r="Y522" s="162"/>
      <c r="Z522" s="151"/>
      <c r="AA522" s="151"/>
      <c r="AB522" s="151"/>
      <c r="AC522" s="151"/>
      <c r="AD522" s="151"/>
      <c r="AE522" s="151"/>
      <c r="AF522" s="151"/>
      <c r="AG522" s="151" t="s">
        <v>153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85" t="s">
        <v>613</v>
      </c>
      <c r="D523" s="164"/>
      <c r="E523" s="165">
        <v>1</v>
      </c>
      <c r="F523" s="162"/>
      <c r="G523" s="162"/>
      <c r="H523" s="162"/>
      <c r="I523" s="162"/>
      <c r="J523" s="162"/>
      <c r="K523" s="162"/>
      <c r="L523" s="162"/>
      <c r="M523" s="162"/>
      <c r="N523" s="161"/>
      <c r="O523" s="161"/>
      <c r="P523" s="161"/>
      <c r="Q523" s="161"/>
      <c r="R523" s="162"/>
      <c r="S523" s="162"/>
      <c r="T523" s="162"/>
      <c r="U523" s="162"/>
      <c r="V523" s="162"/>
      <c r="W523" s="162"/>
      <c r="X523" s="162"/>
      <c r="Y523" s="162"/>
      <c r="Z523" s="151"/>
      <c r="AA523" s="151"/>
      <c r="AB523" s="151"/>
      <c r="AC523" s="151"/>
      <c r="AD523" s="151"/>
      <c r="AE523" s="151"/>
      <c r="AF523" s="151"/>
      <c r="AG523" s="151" t="s">
        <v>153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85" t="s">
        <v>614</v>
      </c>
      <c r="D524" s="164"/>
      <c r="E524" s="165">
        <v>1</v>
      </c>
      <c r="F524" s="162"/>
      <c r="G524" s="162"/>
      <c r="H524" s="162"/>
      <c r="I524" s="162"/>
      <c r="J524" s="162"/>
      <c r="K524" s="162"/>
      <c r="L524" s="162"/>
      <c r="M524" s="162"/>
      <c r="N524" s="161"/>
      <c r="O524" s="161"/>
      <c r="P524" s="161"/>
      <c r="Q524" s="161"/>
      <c r="R524" s="162"/>
      <c r="S524" s="162"/>
      <c r="T524" s="162"/>
      <c r="U524" s="162"/>
      <c r="V524" s="162"/>
      <c r="W524" s="162"/>
      <c r="X524" s="162"/>
      <c r="Y524" s="162"/>
      <c r="Z524" s="151"/>
      <c r="AA524" s="151"/>
      <c r="AB524" s="151"/>
      <c r="AC524" s="151"/>
      <c r="AD524" s="151"/>
      <c r="AE524" s="151"/>
      <c r="AF524" s="151"/>
      <c r="AG524" s="151" t="s">
        <v>153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85" t="s">
        <v>615</v>
      </c>
      <c r="D525" s="164"/>
      <c r="E525" s="165">
        <v>1</v>
      </c>
      <c r="F525" s="162"/>
      <c r="G525" s="162"/>
      <c r="H525" s="162"/>
      <c r="I525" s="162"/>
      <c r="J525" s="162"/>
      <c r="K525" s="162"/>
      <c r="L525" s="162"/>
      <c r="M525" s="162"/>
      <c r="N525" s="161"/>
      <c r="O525" s="161"/>
      <c r="P525" s="161"/>
      <c r="Q525" s="161"/>
      <c r="R525" s="162"/>
      <c r="S525" s="162"/>
      <c r="T525" s="162"/>
      <c r="U525" s="162"/>
      <c r="V525" s="162"/>
      <c r="W525" s="162"/>
      <c r="X525" s="162"/>
      <c r="Y525" s="162"/>
      <c r="Z525" s="151"/>
      <c r="AA525" s="151"/>
      <c r="AB525" s="151"/>
      <c r="AC525" s="151"/>
      <c r="AD525" s="151"/>
      <c r="AE525" s="151"/>
      <c r="AF525" s="151"/>
      <c r="AG525" s="151" t="s">
        <v>153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246"/>
      <c r="D526" s="247"/>
      <c r="E526" s="247"/>
      <c r="F526" s="247"/>
      <c r="G526" s="247"/>
      <c r="H526" s="162"/>
      <c r="I526" s="162"/>
      <c r="J526" s="162"/>
      <c r="K526" s="162"/>
      <c r="L526" s="162"/>
      <c r="M526" s="162"/>
      <c r="N526" s="161"/>
      <c r="O526" s="161"/>
      <c r="P526" s="161"/>
      <c r="Q526" s="161"/>
      <c r="R526" s="162"/>
      <c r="S526" s="162"/>
      <c r="T526" s="162"/>
      <c r="U526" s="162"/>
      <c r="V526" s="162"/>
      <c r="W526" s="162"/>
      <c r="X526" s="162"/>
      <c r="Y526" s="162"/>
      <c r="Z526" s="151"/>
      <c r="AA526" s="151"/>
      <c r="AB526" s="151"/>
      <c r="AC526" s="151"/>
      <c r="AD526" s="151"/>
      <c r="AE526" s="151"/>
      <c r="AF526" s="151"/>
      <c r="AG526" s="151" t="s">
        <v>156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ht="22.5" outlineLevel="1" x14ac:dyDescent="0.2">
      <c r="A527" s="174">
        <v>135</v>
      </c>
      <c r="B527" s="175" t="s">
        <v>616</v>
      </c>
      <c r="C527" s="184" t="s">
        <v>617</v>
      </c>
      <c r="D527" s="176" t="s">
        <v>608</v>
      </c>
      <c r="E527" s="177">
        <v>2</v>
      </c>
      <c r="F527" s="178"/>
      <c r="G527" s="179">
        <f>ROUND(E527*F527,2)</f>
        <v>0</v>
      </c>
      <c r="H527" s="178"/>
      <c r="I527" s="179">
        <f>ROUND(E527*H527,2)</f>
        <v>0</v>
      </c>
      <c r="J527" s="178"/>
      <c r="K527" s="179">
        <f>ROUND(E527*J527,2)</f>
        <v>0</v>
      </c>
      <c r="L527" s="179">
        <v>21</v>
      </c>
      <c r="M527" s="179">
        <f>G527*(1+L527/100)</f>
        <v>0</v>
      </c>
      <c r="N527" s="177">
        <v>0</v>
      </c>
      <c r="O527" s="177">
        <f>ROUND(E527*N527,2)</f>
        <v>0</v>
      </c>
      <c r="P527" s="177">
        <v>0</v>
      </c>
      <c r="Q527" s="177">
        <f>ROUND(E527*P527,2)</f>
        <v>0</v>
      </c>
      <c r="R527" s="179"/>
      <c r="S527" s="179" t="s">
        <v>148</v>
      </c>
      <c r="T527" s="180" t="s">
        <v>609</v>
      </c>
      <c r="U527" s="162">
        <v>0</v>
      </c>
      <c r="V527" s="162">
        <f>ROUND(E527*U527,2)</f>
        <v>0</v>
      </c>
      <c r="W527" s="162"/>
      <c r="X527" s="162" t="s">
        <v>183</v>
      </c>
      <c r="Y527" s="162" t="s">
        <v>150</v>
      </c>
      <c r="Z527" s="151"/>
      <c r="AA527" s="151"/>
      <c r="AB527" s="151"/>
      <c r="AC527" s="151"/>
      <c r="AD527" s="151"/>
      <c r="AE527" s="151"/>
      <c r="AF527" s="151"/>
      <c r="AG527" s="151" t="s">
        <v>184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85" t="s">
        <v>618</v>
      </c>
      <c r="D528" s="164"/>
      <c r="E528" s="165">
        <v>2</v>
      </c>
      <c r="F528" s="162"/>
      <c r="G528" s="162"/>
      <c r="H528" s="162"/>
      <c r="I528" s="162"/>
      <c r="J528" s="162"/>
      <c r="K528" s="162"/>
      <c r="L528" s="162"/>
      <c r="M528" s="162"/>
      <c r="N528" s="161"/>
      <c r="O528" s="161"/>
      <c r="P528" s="161"/>
      <c r="Q528" s="161"/>
      <c r="R528" s="162"/>
      <c r="S528" s="162"/>
      <c r="T528" s="162"/>
      <c r="U528" s="162"/>
      <c r="V528" s="162"/>
      <c r="W528" s="162"/>
      <c r="X528" s="162"/>
      <c r="Y528" s="162"/>
      <c r="Z528" s="151"/>
      <c r="AA528" s="151"/>
      <c r="AB528" s="151"/>
      <c r="AC528" s="151"/>
      <c r="AD528" s="151"/>
      <c r="AE528" s="151"/>
      <c r="AF528" s="151"/>
      <c r="AG528" s="151" t="s">
        <v>153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46"/>
      <c r="D529" s="247"/>
      <c r="E529" s="247"/>
      <c r="F529" s="247"/>
      <c r="G529" s="247"/>
      <c r="H529" s="162"/>
      <c r="I529" s="162"/>
      <c r="J529" s="162"/>
      <c r="K529" s="162"/>
      <c r="L529" s="162"/>
      <c r="M529" s="162"/>
      <c r="N529" s="161"/>
      <c r="O529" s="161"/>
      <c r="P529" s="161"/>
      <c r="Q529" s="161"/>
      <c r="R529" s="162"/>
      <c r="S529" s="162"/>
      <c r="T529" s="162"/>
      <c r="U529" s="162"/>
      <c r="V529" s="162"/>
      <c r="W529" s="162"/>
      <c r="X529" s="162"/>
      <c r="Y529" s="162"/>
      <c r="Z529" s="151"/>
      <c r="AA529" s="151"/>
      <c r="AB529" s="151"/>
      <c r="AC529" s="151"/>
      <c r="AD529" s="151"/>
      <c r="AE529" s="151"/>
      <c r="AF529" s="151"/>
      <c r="AG529" s="151" t="s">
        <v>156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74">
        <v>136</v>
      </c>
      <c r="B530" s="175" t="s">
        <v>619</v>
      </c>
      <c r="C530" s="184" t="s">
        <v>620</v>
      </c>
      <c r="D530" s="176" t="s">
        <v>608</v>
      </c>
      <c r="E530" s="177">
        <v>1</v>
      </c>
      <c r="F530" s="178"/>
      <c r="G530" s="179">
        <f>ROUND(E530*F530,2)</f>
        <v>0</v>
      </c>
      <c r="H530" s="178"/>
      <c r="I530" s="179">
        <f>ROUND(E530*H530,2)</f>
        <v>0</v>
      </c>
      <c r="J530" s="178"/>
      <c r="K530" s="179">
        <f>ROUND(E530*J530,2)</f>
        <v>0</v>
      </c>
      <c r="L530" s="179">
        <v>21</v>
      </c>
      <c r="M530" s="179">
        <f>G530*(1+L530/100)</f>
        <v>0</v>
      </c>
      <c r="N530" s="177">
        <v>0</v>
      </c>
      <c r="O530" s="177">
        <f>ROUND(E530*N530,2)</f>
        <v>0</v>
      </c>
      <c r="P530" s="177">
        <v>0</v>
      </c>
      <c r="Q530" s="177">
        <f>ROUND(E530*P530,2)</f>
        <v>0</v>
      </c>
      <c r="R530" s="179"/>
      <c r="S530" s="179" t="s">
        <v>148</v>
      </c>
      <c r="T530" s="180" t="s">
        <v>609</v>
      </c>
      <c r="U530" s="162">
        <v>0</v>
      </c>
      <c r="V530" s="162">
        <f>ROUND(E530*U530,2)</f>
        <v>0</v>
      </c>
      <c r="W530" s="162"/>
      <c r="X530" s="162" t="s">
        <v>183</v>
      </c>
      <c r="Y530" s="162" t="s">
        <v>150</v>
      </c>
      <c r="Z530" s="151"/>
      <c r="AA530" s="151"/>
      <c r="AB530" s="151"/>
      <c r="AC530" s="151"/>
      <c r="AD530" s="151"/>
      <c r="AE530" s="151"/>
      <c r="AF530" s="151"/>
      <c r="AG530" s="151" t="s">
        <v>184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2" x14ac:dyDescent="0.2">
      <c r="A531" s="158"/>
      <c r="B531" s="159"/>
      <c r="C531" s="252"/>
      <c r="D531" s="253"/>
      <c r="E531" s="253"/>
      <c r="F531" s="253"/>
      <c r="G531" s="253"/>
      <c r="H531" s="162"/>
      <c r="I531" s="162"/>
      <c r="J531" s="162"/>
      <c r="K531" s="162"/>
      <c r="L531" s="162"/>
      <c r="M531" s="162"/>
      <c r="N531" s="161"/>
      <c r="O531" s="161"/>
      <c r="P531" s="161"/>
      <c r="Q531" s="161"/>
      <c r="R531" s="162"/>
      <c r="S531" s="162"/>
      <c r="T531" s="162"/>
      <c r="U531" s="162"/>
      <c r="V531" s="162"/>
      <c r="W531" s="162"/>
      <c r="X531" s="162"/>
      <c r="Y531" s="162"/>
      <c r="Z531" s="151"/>
      <c r="AA531" s="151"/>
      <c r="AB531" s="151"/>
      <c r="AC531" s="151"/>
      <c r="AD531" s="151"/>
      <c r="AE531" s="151"/>
      <c r="AF531" s="151"/>
      <c r="AG531" s="151" t="s">
        <v>156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74">
        <v>137</v>
      </c>
      <c r="B532" s="175" t="s">
        <v>621</v>
      </c>
      <c r="C532" s="184" t="s">
        <v>622</v>
      </c>
      <c r="D532" s="176" t="s">
        <v>608</v>
      </c>
      <c r="E532" s="177">
        <v>7</v>
      </c>
      <c r="F532" s="178"/>
      <c r="G532" s="179">
        <f>ROUND(E532*F532,2)</f>
        <v>0</v>
      </c>
      <c r="H532" s="178"/>
      <c r="I532" s="179">
        <f>ROUND(E532*H532,2)</f>
        <v>0</v>
      </c>
      <c r="J532" s="178"/>
      <c r="K532" s="179">
        <f>ROUND(E532*J532,2)</f>
        <v>0</v>
      </c>
      <c r="L532" s="179">
        <v>21</v>
      </c>
      <c r="M532" s="179">
        <f>G532*(1+L532/100)</f>
        <v>0</v>
      </c>
      <c r="N532" s="177">
        <v>0</v>
      </c>
      <c r="O532" s="177">
        <f>ROUND(E532*N532,2)</f>
        <v>0</v>
      </c>
      <c r="P532" s="177">
        <v>0</v>
      </c>
      <c r="Q532" s="177">
        <f>ROUND(E532*P532,2)</f>
        <v>0</v>
      </c>
      <c r="R532" s="179"/>
      <c r="S532" s="179" t="s">
        <v>148</v>
      </c>
      <c r="T532" s="180" t="s">
        <v>609</v>
      </c>
      <c r="U532" s="162">
        <v>0</v>
      </c>
      <c r="V532" s="162">
        <f>ROUND(E532*U532,2)</f>
        <v>0</v>
      </c>
      <c r="W532" s="162"/>
      <c r="X532" s="162" t="s">
        <v>183</v>
      </c>
      <c r="Y532" s="162" t="s">
        <v>150</v>
      </c>
      <c r="Z532" s="151"/>
      <c r="AA532" s="151"/>
      <c r="AB532" s="151"/>
      <c r="AC532" s="151"/>
      <c r="AD532" s="151"/>
      <c r="AE532" s="151"/>
      <c r="AF532" s="151"/>
      <c r="AG532" s="151" t="s">
        <v>184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52"/>
      <c r="D533" s="253"/>
      <c r="E533" s="253"/>
      <c r="F533" s="253"/>
      <c r="G533" s="253"/>
      <c r="H533" s="162"/>
      <c r="I533" s="162"/>
      <c r="J533" s="162"/>
      <c r="K533" s="162"/>
      <c r="L533" s="162"/>
      <c r="M533" s="162"/>
      <c r="N533" s="161"/>
      <c r="O533" s="161"/>
      <c r="P533" s="161"/>
      <c r="Q533" s="161"/>
      <c r="R533" s="162"/>
      <c r="S533" s="162"/>
      <c r="T533" s="162"/>
      <c r="U533" s="162"/>
      <c r="V533" s="162"/>
      <c r="W533" s="162"/>
      <c r="X533" s="162"/>
      <c r="Y533" s="162"/>
      <c r="Z533" s="151"/>
      <c r="AA533" s="151"/>
      <c r="AB533" s="151"/>
      <c r="AC533" s="151"/>
      <c r="AD533" s="151"/>
      <c r="AE533" s="151"/>
      <c r="AF533" s="151"/>
      <c r="AG533" s="151" t="s">
        <v>156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ht="22.5" outlineLevel="1" x14ac:dyDescent="0.2">
      <c r="A534" s="174">
        <v>138</v>
      </c>
      <c r="B534" s="175" t="s">
        <v>623</v>
      </c>
      <c r="C534" s="184" t="s">
        <v>624</v>
      </c>
      <c r="D534" s="176" t="s">
        <v>625</v>
      </c>
      <c r="E534" s="177">
        <v>15</v>
      </c>
      <c r="F534" s="178"/>
      <c r="G534" s="179">
        <f>ROUND(E534*F534,2)</f>
        <v>0</v>
      </c>
      <c r="H534" s="178"/>
      <c r="I534" s="179">
        <f>ROUND(E534*H534,2)</f>
        <v>0</v>
      </c>
      <c r="J534" s="178"/>
      <c r="K534" s="179">
        <f>ROUND(E534*J534,2)</f>
        <v>0</v>
      </c>
      <c r="L534" s="179">
        <v>21</v>
      </c>
      <c r="M534" s="179">
        <f>G534*(1+L534/100)</f>
        <v>0</v>
      </c>
      <c r="N534" s="177">
        <v>0</v>
      </c>
      <c r="O534" s="177">
        <f>ROUND(E534*N534,2)</f>
        <v>0</v>
      </c>
      <c r="P534" s="177">
        <v>0</v>
      </c>
      <c r="Q534" s="177">
        <f>ROUND(E534*P534,2)</f>
        <v>0</v>
      </c>
      <c r="R534" s="179"/>
      <c r="S534" s="179" t="s">
        <v>148</v>
      </c>
      <c r="T534" s="180" t="s">
        <v>609</v>
      </c>
      <c r="U534" s="162">
        <v>0</v>
      </c>
      <c r="V534" s="162">
        <f>ROUND(E534*U534,2)</f>
        <v>0</v>
      </c>
      <c r="W534" s="162"/>
      <c r="X534" s="162" t="s">
        <v>183</v>
      </c>
      <c r="Y534" s="162" t="s">
        <v>150</v>
      </c>
      <c r="Z534" s="151"/>
      <c r="AA534" s="151"/>
      <c r="AB534" s="151"/>
      <c r="AC534" s="151"/>
      <c r="AD534" s="151"/>
      <c r="AE534" s="151"/>
      <c r="AF534" s="151"/>
      <c r="AG534" s="151" t="s">
        <v>184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2" x14ac:dyDescent="0.2">
      <c r="A535" s="158"/>
      <c r="B535" s="159"/>
      <c r="C535" s="252"/>
      <c r="D535" s="253"/>
      <c r="E535" s="253"/>
      <c r="F535" s="253"/>
      <c r="G535" s="253"/>
      <c r="H535" s="162"/>
      <c r="I535" s="162"/>
      <c r="J535" s="162"/>
      <c r="K535" s="162"/>
      <c r="L535" s="162"/>
      <c r="M535" s="162"/>
      <c r="N535" s="161"/>
      <c r="O535" s="161"/>
      <c r="P535" s="161"/>
      <c r="Q535" s="161"/>
      <c r="R535" s="162"/>
      <c r="S535" s="162"/>
      <c r="T535" s="162"/>
      <c r="U535" s="162"/>
      <c r="V535" s="162"/>
      <c r="W535" s="162"/>
      <c r="X535" s="162"/>
      <c r="Y535" s="162"/>
      <c r="Z535" s="151"/>
      <c r="AA535" s="151"/>
      <c r="AB535" s="151"/>
      <c r="AC535" s="151"/>
      <c r="AD535" s="151"/>
      <c r="AE535" s="151"/>
      <c r="AF535" s="151"/>
      <c r="AG535" s="151" t="s">
        <v>156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ht="22.5" outlineLevel="1" x14ac:dyDescent="0.2">
      <c r="A536" s="174">
        <v>139</v>
      </c>
      <c r="B536" s="175" t="s">
        <v>626</v>
      </c>
      <c r="C536" s="184" t="s">
        <v>627</v>
      </c>
      <c r="D536" s="176" t="s">
        <v>608</v>
      </c>
      <c r="E536" s="177">
        <v>1</v>
      </c>
      <c r="F536" s="178"/>
      <c r="G536" s="179">
        <f>ROUND(E536*F536,2)</f>
        <v>0</v>
      </c>
      <c r="H536" s="178"/>
      <c r="I536" s="179">
        <f>ROUND(E536*H536,2)</f>
        <v>0</v>
      </c>
      <c r="J536" s="178"/>
      <c r="K536" s="179">
        <f>ROUND(E536*J536,2)</f>
        <v>0</v>
      </c>
      <c r="L536" s="179">
        <v>21</v>
      </c>
      <c r="M536" s="179">
        <f>G536*(1+L536/100)</f>
        <v>0</v>
      </c>
      <c r="N536" s="177">
        <v>0</v>
      </c>
      <c r="O536" s="177">
        <f>ROUND(E536*N536,2)</f>
        <v>0</v>
      </c>
      <c r="P536" s="177">
        <v>0</v>
      </c>
      <c r="Q536" s="177">
        <f>ROUND(E536*P536,2)</f>
        <v>0</v>
      </c>
      <c r="R536" s="179"/>
      <c r="S536" s="179" t="s">
        <v>148</v>
      </c>
      <c r="T536" s="180" t="s">
        <v>609</v>
      </c>
      <c r="U536" s="162">
        <v>0</v>
      </c>
      <c r="V536" s="162">
        <f>ROUND(E536*U536,2)</f>
        <v>0</v>
      </c>
      <c r="W536" s="162"/>
      <c r="X536" s="162" t="s">
        <v>183</v>
      </c>
      <c r="Y536" s="162" t="s">
        <v>150</v>
      </c>
      <c r="Z536" s="151"/>
      <c r="AA536" s="151"/>
      <c r="AB536" s="151"/>
      <c r="AC536" s="151"/>
      <c r="AD536" s="151"/>
      <c r="AE536" s="151"/>
      <c r="AF536" s="151"/>
      <c r="AG536" s="151" t="s">
        <v>184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2" x14ac:dyDescent="0.2">
      <c r="A537" s="158"/>
      <c r="B537" s="159"/>
      <c r="C537" s="252"/>
      <c r="D537" s="253"/>
      <c r="E537" s="253"/>
      <c r="F537" s="253"/>
      <c r="G537" s="253"/>
      <c r="H537" s="162"/>
      <c r="I537" s="162"/>
      <c r="J537" s="162"/>
      <c r="K537" s="162"/>
      <c r="L537" s="162"/>
      <c r="M537" s="162"/>
      <c r="N537" s="161"/>
      <c r="O537" s="161"/>
      <c r="P537" s="161"/>
      <c r="Q537" s="161"/>
      <c r="R537" s="162"/>
      <c r="S537" s="162"/>
      <c r="T537" s="162"/>
      <c r="U537" s="162"/>
      <c r="V537" s="162"/>
      <c r="W537" s="162"/>
      <c r="X537" s="162"/>
      <c r="Y537" s="162"/>
      <c r="Z537" s="151"/>
      <c r="AA537" s="151"/>
      <c r="AB537" s="151"/>
      <c r="AC537" s="151"/>
      <c r="AD537" s="151"/>
      <c r="AE537" s="151"/>
      <c r="AF537" s="151"/>
      <c r="AG537" s="151" t="s">
        <v>156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ht="33.75" outlineLevel="1" x14ac:dyDescent="0.2">
      <c r="A538" s="174">
        <v>140</v>
      </c>
      <c r="B538" s="175" t="s">
        <v>628</v>
      </c>
      <c r="C538" s="184" t="s">
        <v>629</v>
      </c>
      <c r="D538" s="176" t="s">
        <v>159</v>
      </c>
      <c r="E538" s="177">
        <v>21</v>
      </c>
      <c r="F538" s="178"/>
      <c r="G538" s="179">
        <f>ROUND(E538*F538,2)</f>
        <v>0</v>
      </c>
      <c r="H538" s="178"/>
      <c r="I538" s="179">
        <f>ROUND(E538*H538,2)</f>
        <v>0</v>
      </c>
      <c r="J538" s="178"/>
      <c r="K538" s="179">
        <f>ROUND(E538*J538,2)</f>
        <v>0</v>
      </c>
      <c r="L538" s="179">
        <v>21</v>
      </c>
      <c r="M538" s="179">
        <f>G538*(1+L538/100)</f>
        <v>0</v>
      </c>
      <c r="N538" s="177">
        <v>2.0000000000000002E-5</v>
      </c>
      <c r="O538" s="177">
        <f>ROUND(E538*N538,2)</f>
        <v>0</v>
      </c>
      <c r="P538" s="177">
        <v>0</v>
      </c>
      <c r="Q538" s="177">
        <f>ROUND(E538*P538,2)</f>
        <v>0</v>
      </c>
      <c r="R538" s="179" t="s">
        <v>223</v>
      </c>
      <c r="S538" s="179" t="s">
        <v>148</v>
      </c>
      <c r="T538" s="180" t="s">
        <v>148</v>
      </c>
      <c r="U538" s="162">
        <v>0</v>
      </c>
      <c r="V538" s="162">
        <f>ROUND(E538*U538,2)</f>
        <v>0</v>
      </c>
      <c r="W538" s="162"/>
      <c r="X538" s="162" t="s">
        <v>224</v>
      </c>
      <c r="Y538" s="162" t="s">
        <v>150</v>
      </c>
      <c r="Z538" s="151"/>
      <c r="AA538" s="151"/>
      <c r="AB538" s="151"/>
      <c r="AC538" s="151"/>
      <c r="AD538" s="151"/>
      <c r="AE538" s="151"/>
      <c r="AF538" s="151"/>
      <c r="AG538" s="151" t="s">
        <v>225</v>
      </c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2" x14ac:dyDescent="0.2">
      <c r="A539" s="158"/>
      <c r="B539" s="159"/>
      <c r="C539" s="252"/>
      <c r="D539" s="253"/>
      <c r="E539" s="253"/>
      <c r="F539" s="253"/>
      <c r="G539" s="253"/>
      <c r="H539" s="162"/>
      <c r="I539" s="162"/>
      <c r="J539" s="162"/>
      <c r="K539" s="162"/>
      <c r="L539" s="162"/>
      <c r="M539" s="162"/>
      <c r="N539" s="161"/>
      <c r="O539" s="161"/>
      <c r="P539" s="161"/>
      <c r="Q539" s="161"/>
      <c r="R539" s="162"/>
      <c r="S539" s="162"/>
      <c r="T539" s="162"/>
      <c r="U539" s="162"/>
      <c r="V539" s="162"/>
      <c r="W539" s="162"/>
      <c r="X539" s="162"/>
      <c r="Y539" s="162"/>
      <c r="Z539" s="151"/>
      <c r="AA539" s="151"/>
      <c r="AB539" s="151"/>
      <c r="AC539" s="151"/>
      <c r="AD539" s="151"/>
      <c r="AE539" s="151"/>
      <c r="AF539" s="151"/>
      <c r="AG539" s="151" t="s">
        <v>156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ht="33.75" outlineLevel="1" x14ac:dyDescent="0.2">
      <c r="A540" s="174">
        <v>141</v>
      </c>
      <c r="B540" s="175" t="s">
        <v>630</v>
      </c>
      <c r="C540" s="184" t="s">
        <v>631</v>
      </c>
      <c r="D540" s="176" t="s">
        <v>159</v>
      </c>
      <c r="E540" s="177">
        <v>6</v>
      </c>
      <c r="F540" s="178"/>
      <c r="G540" s="179">
        <f>ROUND(E540*F540,2)</f>
        <v>0</v>
      </c>
      <c r="H540" s="178"/>
      <c r="I540" s="179">
        <f>ROUND(E540*H540,2)</f>
        <v>0</v>
      </c>
      <c r="J540" s="178"/>
      <c r="K540" s="179">
        <f>ROUND(E540*J540,2)</f>
        <v>0</v>
      </c>
      <c r="L540" s="179">
        <v>21</v>
      </c>
      <c r="M540" s="179">
        <f>G540*(1+L540/100)</f>
        <v>0</v>
      </c>
      <c r="N540" s="177">
        <v>2.0000000000000002E-5</v>
      </c>
      <c r="O540" s="177">
        <f>ROUND(E540*N540,2)</f>
        <v>0</v>
      </c>
      <c r="P540" s="177">
        <v>0</v>
      </c>
      <c r="Q540" s="177">
        <f>ROUND(E540*P540,2)</f>
        <v>0</v>
      </c>
      <c r="R540" s="179" t="s">
        <v>223</v>
      </c>
      <c r="S540" s="179" t="s">
        <v>148</v>
      </c>
      <c r="T540" s="180" t="s">
        <v>148</v>
      </c>
      <c r="U540" s="162">
        <v>0</v>
      </c>
      <c r="V540" s="162">
        <f>ROUND(E540*U540,2)</f>
        <v>0</v>
      </c>
      <c r="W540" s="162"/>
      <c r="X540" s="162" t="s">
        <v>224</v>
      </c>
      <c r="Y540" s="162" t="s">
        <v>150</v>
      </c>
      <c r="Z540" s="151"/>
      <c r="AA540" s="151"/>
      <c r="AB540" s="151"/>
      <c r="AC540" s="151"/>
      <c r="AD540" s="151"/>
      <c r="AE540" s="151"/>
      <c r="AF540" s="151"/>
      <c r="AG540" s="151" t="s">
        <v>225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">
      <c r="A541" s="158"/>
      <c r="B541" s="159"/>
      <c r="C541" s="252"/>
      <c r="D541" s="253"/>
      <c r="E541" s="253"/>
      <c r="F541" s="253"/>
      <c r="G541" s="253"/>
      <c r="H541" s="162"/>
      <c r="I541" s="162"/>
      <c r="J541" s="162"/>
      <c r="K541" s="162"/>
      <c r="L541" s="162"/>
      <c r="M541" s="162"/>
      <c r="N541" s="161"/>
      <c r="O541" s="161"/>
      <c r="P541" s="161"/>
      <c r="Q541" s="161"/>
      <c r="R541" s="162"/>
      <c r="S541" s="162"/>
      <c r="T541" s="162"/>
      <c r="U541" s="162"/>
      <c r="V541" s="162"/>
      <c r="W541" s="162"/>
      <c r="X541" s="162"/>
      <c r="Y541" s="162"/>
      <c r="Z541" s="151"/>
      <c r="AA541" s="151"/>
      <c r="AB541" s="151"/>
      <c r="AC541" s="151"/>
      <c r="AD541" s="151"/>
      <c r="AE541" s="151"/>
      <c r="AF541" s="151"/>
      <c r="AG541" s="151" t="s">
        <v>156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ht="33.75" outlineLevel="1" x14ac:dyDescent="0.2">
      <c r="A542" s="174">
        <v>142</v>
      </c>
      <c r="B542" s="175" t="s">
        <v>632</v>
      </c>
      <c r="C542" s="184" t="s">
        <v>633</v>
      </c>
      <c r="D542" s="176" t="s">
        <v>159</v>
      </c>
      <c r="E542" s="177">
        <v>1</v>
      </c>
      <c r="F542" s="178"/>
      <c r="G542" s="179">
        <f>ROUND(E542*F542,2)</f>
        <v>0</v>
      </c>
      <c r="H542" s="178"/>
      <c r="I542" s="179">
        <f>ROUND(E542*H542,2)</f>
        <v>0</v>
      </c>
      <c r="J542" s="178"/>
      <c r="K542" s="179">
        <f>ROUND(E542*J542,2)</f>
        <v>0</v>
      </c>
      <c r="L542" s="179">
        <v>21</v>
      </c>
      <c r="M542" s="179">
        <f>G542*(1+L542/100)</f>
        <v>0</v>
      </c>
      <c r="N542" s="177">
        <v>2.0000000000000002E-5</v>
      </c>
      <c r="O542" s="177">
        <f>ROUND(E542*N542,2)</f>
        <v>0</v>
      </c>
      <c r="P542" s="177">
        <v>0</v>
      </c>
      <c r="Q542" s="177">
        <f>ROUND(E542*P542,2)</f>
        <v>0</v>
      </c>
      <c r="R542" s="179" t="s">
        <v>223</v>
      </c>
      <c r="S542" s="179" t="s">
        <v>148</v>
      </c>
      <c r="T542" s="180" t="s">
        <v>148</v>
      </c>
      <c r="U542" s="162">
        <v>0</v>
      </c>
      <c r="V542" s="162">
        <f>ROUND(E542*U542,2)</f>
        <v>0</v>
      </c>
      <c r="W542" s="162"/>
      <c r="X542" s="162" t="s">
        <v>224</v>
      </c>
      <c r="Y542" s="162" t="s">
        <v>150</v>
      </c>
      <c r="Z542" s="151"/>
      <c r="AA542" s="151"/>
      <c r="AB542" s="151"/>
      <c r="AC542" s="151"/>
      <c r="AD542" s="151"/>
      <c r="AE542" s="151"/>
      <c r="AF542" s="151"/>
      <c r="AG542" s="151" t="s">
        <v>225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2" x14ac:dyDescent="0.2">
      <c r="A543" s="158"/>
      <c r="B543" s="159"/>
      <c r="C543" s="252"/>
      <c r="D543" s="253"/>
      <c r="E543" s="253"/>
      <c r="F543" s="253"/>
      <c r="G543" s="253"/>
      <c r="H543" s="162"/>
      <c r="I543" s="162"/>
      <c r="J543" s="162"/>
      <c r="K543" s="162"/>
      <c r="L543" s="162"/>
      <c r="M543" s="162"/>
      <c r="N543" s="161"/>
      <c r="O543" s="161"/>
      <c r="P543" s="161"/>
      <c r="Q543" s="161"/>
      <c r="R543" s="162"/>
      <c r="S543" s="162"/>
      <c r="T543" s="162"/>
      <c r="U543" s="162"/>
      <c r="V543" s="162"/>
      <c r="W543" s="162"/>
      <c r="X543" s="162"/>
      <c r="Y543" s="162"/>
      <c r="Z543" s="151"/>
      <c r="AA543" s="151"/>
      <c r="AB543" s="151"/>
      <c r="AC543" s="151"/>
      <c r="AD543" s="151"/>
      <c r="AE543" s="151"/>
      <c r="AF543" s="151"/>
      <c r="AG543" s="151" t="s">
        <v>156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ht="33.75" outlineLevel="1" x14ac:dyDescent="0.2">
      <c r="A544" s="174">
        <v>143</v>
      </c>
      <c r="B544" s="175" t="s">
        <v>634</v>
      </c>
      <c r="C544" s="184" t="s">
        <v>635</v>
      </c>
      <c r="D544" s="176" t="s">
        <v>159</v>
      </c>
      <c r="E544" s="177">
        <v>2</v>
      </c>
      <c r="F544" s="178"/>
      <c r="G544" s="179">
        <f>ROUND(E544*F544,2)</f>
        <v>0</v>
      </c>
      <c r="H544" s="178"/>
      <c r="I544" s="179">
        <f>ROUND(E544*H544,2)</f>
        <v>0</v>
      </c>
      <c r="J544" s="178"/>
      <c r="K544" s="179">
        <f>ROUND(E544*J544,2)</f>
        <v>0</v>
      </c>
      <c r="L544" s="179">
        <v>21</v>
      </c>
      <c r="M544" s="179">
        <f>G544*(1+L544/100)</f>
        <v>0</v>
      </c>
      <c r="N544" s="177">
        <v>2.0000000000000002E-5</v>
      </c>
      <c r="O544" s="177">
        <f>ROUND(E544*N544,2)</f>
        <v>0</v>
      </c>
      <c r="P544" s="177">
        <v>0</v>
      </c>
      <c r="Q544" s="177">
        <f>ROUND(E544*P544,2)</f>
        <v>0</v>
      </c>
      <c r="R544" s="179" t="s">
        <v>223</v>
      </c>
      <c r="S544" s="179" t="s">
        <v>148</v>
      </c>
      <c r="T544" s="180" t="s">
        <v>148</v>
      </c>
      <c r="U544" s="162">
        <v>0</v>
      </c>
      <c r="V544" s="162">
        <f>ROUND(E544*U544,2)</f>
        <v>0</v>
      </c>
      <c r="W544" s="162"/>
      <c r="X544" s="162" t="s">
        <v>224</v>
      </c>
      <c r="Y544" s="162" t="s">
        <v>150</v>
      </c>
      <c r="Z544" s="151"/>
      <c r="AA544" s="151"/>
      <c r="AB544" s="151"/>
      <c r="AC544" s="151"/>
      <c r="AD544" s="151"/>
      <c r="AE544" s="151"/>
      <c r="AF544" s="151"/>
      <c r="AG544" s="151" t="s">
        <v>225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2" x14ac:dyDescent="0.2">
      <c r="A545" s="158"/>
      <c r="B545" s="159"/>
      <c r="C545" s="252"/>
      <c r="D545" s="253"/>
      <c r="E545" s="253"/>
      <c r="F545" s="253"/>
      <c r="G545" s="253"/>
      <c r="H545" s="162"/>
      <c r="I545" s="162"/>
      <c r="J545" s="162"/>
      <c r="K545" s="162"/>
      <c r="L545" s="162"/>
      <c r="M545" s="162"/>
      <c r="N545" s="161"/>
      <c r="O545" s="161"/>
      <c r="P545" s="161"/>
      <c r="Q545" s="161"/>
      <c r="R545" s="162"/>
      <c r="S545" s="162"/>
      <c r="T545" s="162"/>
      <c r="U545" s="162"/>
      <c r="V545" s="162"/>
      <c r="W545" s="162"/>
      <c r="X545" s="162"/>
      <c r="Y545" s="162"/>
      <c r="Z545" s="151"/>
      <c r="AA545" s="151"/>
      <c r="AB545" s="151"/>
      <c r="AC545" s="151"/>
      <c r="AD545" s="151"/>
      <c r="AE545" s="151"/>
      <c r="AF545" s="151"/>
      <c r="AG545" s="151" t="s">
        <v>156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2.5" outlineLevel="1" x14ac:dyDescent="0.2">
      <c r="A546" s="174">
        <v>144</v>
      </c>
      <c r="B546" s="175" t="s">
        <v>636</v>
      </c>
      <c r="C546" s="184" t="s">
        <v>637</v>
      </c>
      <c r="D546" s="176" t="s">
        <v>159</v>
      </c>
      <c r="E546" s="177">
        <v>3</v>
      </c>
      <c r="F546" s="178"/>
      <c r="G546" s="179">
        <f>ROUND(E546*F546,2)</f>
        <v>0</v>
      </c>
      <c r="H546" s="178"/>
      <c r="I546" s="179">
        <f>ROUND(E546*H546,2)</f>
        <v>0</v>
      </c>
      <c r="J546" s="178"/>
      <c r="K546" s="179">
        <f>ROUND(E546*J546,2)</f>
        <v>0</v>
      </c>
      <c r="L546" s="179">
        <v>21</v>
      </c>
      <c r="M546" s="179">
        <f>G546*(1+L546/100)</f>
        <v>0</v>
      </c>
      <c r="N546" s="177">
        <v>1.8000000000000001E-4</v>
      </c>
      <c r="O546" s="177">
        <f>ROUND(E546*N546,2)</f>
        <v>0</v>
      </c>
      <c r="P546" s="177">
        <v>0</v>
      </c>
      <c r="Q546" s="177">
        <f>ROUND(E546*P546,2)</f>
        <v>0</v>
      </c>
      <c r="R546" s="179" t="s">
        <v>223</v>
      </c>
      <c r="S546" s="179" t="s">
        <v>148</v>
      </c>
      <c r="T546" s="180" t="s">
        <v>148</v>
      </c>
      <c r="U546" s="162">
        <v>0</v>
      </c>
      <c r="V546" s="162">
        <f>ROUND(E546*U546,2)</f>
        <v>0</v>
      </c>
      <c r="W546" s="162"/>
      <c r="X546" s="162" t="s">
        <v>224</v>
      </c>
      <c r="Y546" s="162" t="s">
        <v>150</v>
      </c>
      <c r="Z546" s="151"/>
      <c r="AA546" s="151"/>
      <c r="AB546" s="151"/>
      <c r="AC546" s="151"/>
      <c r="AD546" s="151"/>
      <c r="AE546" s="151"/>
      <c r="AF546" s="151"/>
      <c r="AG546" s="151" t="s">
        <v>225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">
      <c r="A547" s="158"/>
      <c r="B547" s="159"/>
      <c r="C547" s="252"/>
      <c r="D547" s="253"/>
      <c r="E547" s="253"/>
      <c r="F547" s="253"/>
      <c r="G547" s="253"/>
      <c r="H547" s="162"/>
      <c r="I547" s="162"/>
      <c r="J547" s="162"/>
      <c r="K547" s="162"/>
      <c r="L547" s="162"/>
      <c r="M547" s="162"/>
      <c r="N547" s="161"/>
      <c r="O547" s="161"/>
      <c r="P547" s="161"/>
      <c r="Q547" s="161"/>
      <c r="R547" s="162"/>
      <c r="S547" s="162"/>
      <c r="T547" s="162"/>
      <c r="U547" s="162"/>
      <c r="V547" s="162"/>
      <c r="W547" s="162"/>
      <c r="X547" s="162"/>
      <c r="Y547" s="162"/>
      <c r="Z547" s="151"/>
      <c r="AA547" s="151"/>
      <c r="AB547" s="151"/>
      <c r="AC547" s="151"/>
      <c r="AD547" s="151"/>
      <c r="AE547" s="151"/>
      <c r="AF547" s="151"/>
      <c r="AG547" s="151" t="s">
        <v>156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ht="22.5" outlineLevel="1" x14ac:dyDescent="0.2">
      <c r="A548" s="174">
        <v>145</v>
      </c>
      <c r="B548" s="175" t="s">
        <v>638</v>
      </c>
      <c r="C548" s="184" t="s">
        <v>639</v>
      </c>
      <c r="D548" s="176" t="s">
        <v>159</v>
      </c>
      <c r="E548" s="177">
        <v>6</v>
      </c>
      <c r="F548" s="178"/>
      <c r="G548" s="179">
        <f>ROUND(E548*F548,2)</f>
        <v>0</v>
      </c>
      <c r="H548" s="178"/>
      <c r="I548" s="179">
        <f>ROUND(E548*H548,2)</f>
        <v>0</v>
      </c>
      <c r="J548" s="178"/>
      <c r="K548" s="179">
        <f>ROUND(E548*J548,2)</f>
        <v>0</v>
      </c>
      <c r="L548" s="179">
        <v>21</v>
      </c>
      <c r="M548" s="179">
        <f>G548*(1+L548/100)</f>
        <v>0</v>
      </c>
      <c r="N548" s="177">
        <v>1.8000000000000001E-4</v>
      </c>
      <c r="O548" s="177">
        <f>ROUND(E548*N548,2)</f>
        <v>0</v>
      </c>
      <c r="P548" s="177">
        <v>0</v>
      </c>
      <c r="Q548" s="177">
        <f>ROUND(E548*P548,2)</f>
        <v>0</v>
      </c>
      <c r="R548" s="179" t="s">
        <v>223</v>
      </c>
      <c r="S548" s="179" t="s">
        <v>148</v>
      </c>
      <c r="T548" s="180" t="s">
        <v>148</v>
      </c>
      <c r="U548" s="162">
        <v>0</v>
      </c>
      <c r="V548" s="162">
        <f>ROUND(E548*U548,2)</f>
        <v>0</v>
      </c>
      <c r="W548" s="162"/>
      <c r="X548" s="162" t="s">
        <v>224</v>
      </c>
      <c r="Y548" s="162" t="s">
        <v>150</v>
      </c>
      <c r="Z548" s="151"/>
      <c r="AA548" s="151"/>
      <c r="AB548" s="151"/>
      <c r="AC548" s="151"/>
      <c r="AD548" s="151"/>
      <c r="AE548" s="151"/>
      <c r="AF548" s="151"/>
      <c r="AG548" s="151" t="s">
        <v>225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52"/>
      <c r="D549" s="253"/>
      <c r="E549" s="253"/>
      <c r="F549" s="253"/>
      <c r="G549" s="253"/>
      <c r="H549" s="162"/>
      <c r="I549" s="162"/>
      <c r="J549" s="162"/>
      <c r="K549" s="162"/>
      <c r="L549" s="162"/>
      <c r="M549" s="162"/>
      <c r="N549" s="161"/>
      <c r="O549" s="161"/>
      <c r="P549" s="161"/>
      <c r="Q549" s="161"/>
      <c r="R549" s="162"/>
      <c r="S549" s="162"/>
      <c r="T549" s="162"/>
      <c r="U549" s="162"/>
      <c r="V549" s="162"/>
      <c r="W549" s="162"/>
      <c r="X549" s="162"/>
      <c r="Y549" s="162"/>
      <c r="Z549" s="151"/>
      <c r="AA549" s="151"/>
      <c r="AB549" s="151"/>
      <c r="AC549" s="151"/>
      <c r="AD549" s="151"/>
      <c r="AE549" s="151"/>
      <c r="AF549" s="151"/>
      <c r="AG549" s="151" t="s">
        <v>156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ht="22.5" outlineLevel="1" x14ac:dyDescent="0.2">
      <c r="A550" s="174">
        <v>146</v>
      </c>
      <c r="B550" s="175" t="s">
        <v>640</v>
      </c>
      <c r="C550" s="184" t="s">
        <v>641</v>
      </c>
      <c r="D550" s="176" t="s">
        <v>159</v>
      </c>
      <c r="E550" s="177">
        <v>1</v>
      </c>
      <c r="F550" s="178"/>
      <c r="G550" s="179">
        <f>ROUND(E550*F550,2)</f>
        <v>0</v>
      </c>
      <c r="H550" s="178"/>
      <c r="I550" s="179">
        <f>ROUND(E550*H550,2)</f>
        <v>0</v>
      </c>
      <c r="J550" s="178"/>
      <c r="K550" s="179">
        <f>ROUND(E550*J550,2)</f>
        <v>0</v>
      </c>
      <c r="L550" s="179">
        <v>21</v>
      </c>
      <c r="M550" s="179">
        <f>G550*(1+L550/100)</f>
        <v>0</v>
      </c>
      <c r="N550" s="177">
        <v>5.0000000000000001E-4</v>
      </c>
      <c r="O550" s="177">
        <f>ROUND(E550*N550,2)</f>
        <v>0</v>
      </c>
      <c r="P550" s="177">
        <v>0</v>
      </c>
      <c r="Q550" s="177">
        <f>ROUND(E550*P550,2)</f>
        <v>0</v>
      </c>
      <c r="R550" s="179" t="s">
        <v>223</v>
      </c>
      <c r="S550" s="179" t="s">
        <v>148</v>
      </c>
      <c r="T550" s="180" t="s">
        <v>148</v>
      </c>
      <c r="U550" s="162">
        <v>0</v>
      </c>
      <c r="V550" s="162">
        <f>ROUND(E550*U550,2)</f>
        <v>0</v>
      </c>
      <c r="W550" s="162"/>
      <c r="X550" s="162" t="s">
        <v>224</v>
      </c>
      <c r="Y550" s="162" t="s">
        <v>150</v>
      </c>
      <c r="Z550" s="151"/>
      <c r="AA550" s="151"/>
      <c r="AB550" s="151"/>
      <c r="AC550" s="151"/>
      <c r="AD550" s="151"/>
      <c r="AE550" s="151"/>
      <c r="AF550" s="151"/>
      <c r="AG550" s="151" t="s">
        <v>225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2" x14ac:dyDescent="0.2">
      <c r="A551" s="158"/>
      <c r="B551" s="159"/>
      <c r="C551" s="252"/>
      <c r="D551" s="253"/>
      <c r="E551" s="253"/>
      <c r="F551" s="253"/>
      <c r="G551" s="253"/>
      <c r="H551" s="162"/>
      <c r="I551" s="162"/>
      <c r="J551" s="162"/>
      <c r="K551" s="162"/>
      <c r="L551" s="162"/>
      <c r="M551" s="162"/>
      <c r="N551" s="161"/>
      <c r="O551" s="161"/>
      <c r="P551" s="161"/>
      <c r="Q551" s="161"/>
      <c r="R551" s="162"/>
      <c r="S551" s="162"/>
      <c r="T551" s="162"/>
      <c r="U551" s="162"/>
      <c r="V551" s="162"/>
      <c r="W551" s="162"/>
      <c r="X551" s="162"/>
      <c r="Y551" s="162"/>
      <c r="Z551" s="151"/>
      <c r="AA551" s="151"/>
      <c r="AB551" s="151"/>
      <c r="AC551" s="151"/>
      <c r="AD551" s="151"/>
      <c r="AE551" s="151"/>
      <c r="AF551" s="151"/>
      <c r="AG551" s="151" t="s">
        <v>156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33.75" outlineLevel="1" x14ac:dyDescent="0.2">
      <c r="A552" s="174">
        <v>147</v>
      </c>
      <c r="B552" s="175" t="s">
        <v>642</v>
      </c>
      <c r="C552" s="184" t="s">
        <v>643</v>
      </c>
      <c r="D552" s="176" t="s">
        <v>159</v>
      </c>
      <c r="E552" s="177">
        <v>1</v>
      </c>
      <c r="F552" s="178"/>
      <c r="G552" s="179">
        <f>ROUND(E552*F552,2)</f>
        <v>0</v>
      </c>
      <c r="H552" s="178"/>
      <c r="I552" s="179">
        <f>ROUND(E552*H552,2)</f>
        <v>0</v>
      </c>
      <c r="J552" s="178"/>
      <c r="K552" s="179">
        <f>ROUND(E552*J552,2)</f>
        <v>0</v>
      </c>
      <c r="L552" s="179">
        <v>21</v>
      </c>
      <c r="M552" s="179">
        <f>G552*(1+L552/100)</f>
        <v>0</v>
      </c>
      <c r="N552" s="177">
        <v>2.7E-4</v>
      </c>
      <c r="O552" s="177">
        <f>ROUND(E552*N552,2)</f>
        <v>0</v>
      </c>
      <c r="P552" s="177">
        <v>0</v>
      </c>
      <c r="Q552" s="177">
        <f>ROUND(E552*P552,2)</f>
        <v>0</v>
      </c>
      <c r="R552" s="179" t="s">
        <v>223</v>
      </c>
      <c r="S552" s="179" t="s">
        <v>148</v>
      </c>
      <c r="T552" s="180" t="s">
        <v>148</v>
      </c>
      <c r="U552" s="162">
        <v>0</v>
      </c>
      <c r="V552" s="162">
        <f>ROUND(E552*U552,2)</f>
        <v>0</v>
      </c>
      <c r="W552" s="162"/>
      <c r="X552" s="162" t="s">
        <v>224</v>
      </c>
      <c r="Y552" s="162" t="s">
        <v>150</v>
      </c>
      <c r="Z552" s="151"/>
      <c r="AA552" s="151"/>
      <c r="AB552" s="151"/>
      <c r="AC552" s="151"/>
      <c r="AD552" s="151"/>
      <c r="AE552" s="151"/>
      <c r="AF552" s="151"/>
      <c r="AG552" s="151" t="s">
        <v>225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252"/>
      <c r="D553" s="253"/>
      <c r="E553" s="253"/>
      <c r="F553" s="253"/>
      <c r="G553" s="253"/>
      <c r="H553" s="162"/>
      <c r="I553" s="162"/>
      <c r="J553" s="162"/>
      <c r="K553" s="162"/>
      <c r="L553" s="162"/>
      <c r="M553" s="162"/>
      <c r="N553" s="161"/>
      <c r="O553" s="161"/>
      <c r="P553" s="161"/>
      <c r="Q553" s="161"/>
      <c r="R553" s="162"/>
      <c r="S553" s="162"/>
      <c r="T553" s="162"/>
      <c r="U553" s="162"/>
      <c r="V553" s="162"/>
      <c r="W553" s="162"/>
      <c r="X553" s="162"/>
      <c r="Y553" s="162"/>
      <c r="Z553" s="151"/>
      <c r="AA553" s="151"/>
      <c r="AB553" s="151"/>
      <c r="AC553" s="151"/>
      <c r="AD553" s="151"/>
      <c r="AE553" s="151"/>
      <c r="AF553" s="151"/>
      <c r="AG553" s="151" t="s">
        <v>156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ht="22.5" outlineLevel="1" x14ac:dyDescent="0.2">
      <c r="A554" s="174">
        <v>148</v>
      </c>
      <c r="B554" s="175" t="s">
        <v>644</v>
      </c>
      <c r="C554" s="184" t="s">
        <v>645</v>
      </c>
      <c r="D554" s="176" t="s">
        <v>159</v>
      </c>
      <c r="E554" s="177">
        <v>1</v>
      </c>
      <c r="F554" s="178"/>
      <c r="G554" s="179">
        <f>ROUND(E554*F554,2)</f>
        <v>0</v>
      </c>
      <c r="H554" s="178"/>
      <c r="I554" s="179">
        <f>ROUND(E554*H554,2)</f>
        <v>0</v>
      </c>
      <c r="J554" s="178"/>
      <c r="K554" s="179">
        <f>ROUND(E554*J554,2)</f>
        <v>0</v>
      </c>
      <c r="L554" s="179">
        <v>21</v>
      </c>
      <c r="M554" s="179">
        <f>G554*(1+L554/100)</f>
        <v>0</v>
      </c>
      <c r="N554" s="177">
        <v>2.0000000000000001E-4</v>
      </c>
      <c r="O554" s="177">
        <f>ROUND(E554*N554,2)</f>
        <v>0</v>
      </c>
      <c r="P554" s="177">
        <v>0</v>
      </c>
      <c r="Q554" s="177">
        <f>ROUND(E554*P554,2)</f>
        <v>0</v>
      </c>
      <c r="R554" s="179" t="s">
        <v>223</v>
      </c>
      <c r="S554" s="179" t="s">
        <v>148</v>
      </c>
      <c r="T554" s="180" t="s">
        <v>148</v>
      </c>
      <c r="U554" s="162">
        <v>0</v>
      </c>
      <c r="V554" s="162">
        <f>ROUND(E554*U554,2)</f>
        <v>0</v>
      </c>
      <c r="W554" s="162"/>
      <c r="X554" s="162" t="s">
        <v>224</v>
      </c>
      <c r="Y554" s="162" t="s">
        <v>150</v>
      </c>
      <c r="Z554" s="151"/>
      <c r="AA554" s="151"/>
      <c r="AB554" s="151"/>
      <c r="AC554" s="151"/>
      <c r="AD554" s="151"/>
      <c r="AE554" s="151"/>
      <c r="AF554" s="151"/>
      <c r="AG554" s="151" t="s">
        <v>225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2" x14ac:dyDescent="0.2">
      <c r="A555" s="158"/>
      <c r="B555" s="159"/>
      <c r="C555" s="252"/>
      <c r="D555" s="253"/>
      <c r="E555" s="253"/>
      <c r="F555" s="253"/>
      <c r="G555" s="253"/>
      <c r="H555" s="162"/>
      <c r="I555" s="162"/>
      <c r="J555" s="162"/>
      <c r="K555" s="162"/>
      <c r="L555" s="162"/>
      <c r="M555" s="162"/>
      <c r="N555" s="161"/>
      <c r="O555" s="161"/>
      <c r="P555" s="161"/>
      <c r="Q555" s="161"/>
      <c r="R555" s="162"/>
      <c r="S555" s="162"/>
      <c r="T555" s="162"/>
      <c r="U555" s="162"/>
      <c r="V555" s="162"/>
      <c r="W555" s="162"/>
      <c r="X555" s="162"/>
      <c r="Y555" s="162"/>
      <c r="Z555" s="151"/>
      <c r="AA555" s="151"/>
      <c r="AB555" s="151"/>
      <c r="AC555" s="151"/>
      <c r="AD555" s="151"/>
      <c r="AE555" s="151"/>
      <c r="AF555" s="151"/>
      <c r="AG555" s="151" t="s">
        <v>156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x14ac:dyDescent="0.2">
      <c r="A556" s="167" t="s">
        <v>142</v>
      </c>
      <c r="B556" s="168" t="s">
        <v>106</v>
      </c>
      <c r="C556" s="183" t="s">
        <v>107</v>
      </c>
      <c r="D556" s="169"/>
      <c r="E556" s="170"/>
      <c r="F556" s="171"/>
      <c r="G556" s="171">
        <f>SUMIF(AG557:AG577,"&lt;&gt;NOR",G557:G577)</f>
        <v>0</v>
      </c>
      <c r="H556" s="171"/>
      <c r="I556" s="171">
        <f>SUM(I557:I577)</f>
        <v>0</v>
      </c>
      <c r="J556" s="171"/>
      <c r="K556" s="171">
        <f>SUM(K557:K577)</f>
        <v>0</v>
      </c>
      <c r="L556" s="171"/>
      <c r="M556" s="171">
        <f>SUM(M557:M577)</f>
        <v>0</v>
      </c>
      <c r="N556" s="170"/>
      <c r="O556" s="170">
        <f>SUM(O557:O577)</f>
        <v>0</v>
      </c>
      <c r="P556" s="170"/>
      <c r="Q556" s="170">
        <f>SUM(Q557:Q577)</f>
        <v>0</v>
      </c>
      <c r="R556" s="171"/>
      <c r="S556" s="171"/>
      <c r="T556" s="172"/>
      <c r="U556" s="166"/>
      <c r="V556" s="166">
        <f>SUM(V557:V577)</f>
        <v>8.5</v>
      </c>
      <c r="W556" s="166"/>
      <c r="X556" s="166"/>
      <c r="Y556" s="166"/>
      <c r="AG556" t="s">
        <v>143</v>
      </c>
    </row>
    <row r="557" spans="1:60" outlineLevel="1" x14ac:dyDescent="0.2">
      <c r="A557" s="174">
        <v>149</v>
      </c>
      <c r="B557" s="175" t="s">
        <v>646</v>
      </c>
      <c r="C557" s="184" t="s">
        <v>647</v>
      </c>
      <c r="D557" s="176" t="s">
        <v>172</v>
      </c>
      <c r="E557" s="177">
        <v>35</v>
      </c>
      <c r="F557" s="178"/>
      <c r="G557" s="179">
        <f>ROUND(E557*F557,2)</f>
        <v>0</v>
      </c>
      <c r="H557" s="178"/>
      <c r="I557" s="179">
        <f>ROUND(E557*H557,2)</f>
        <v>0</v>
      </c>
      <c r="J557" s="178"/>
      <c r="K557" s="179">
        <f>ROUND(E557*J557,2)</f>
        <v>0</v>
      </c>
      <c r="L557" s="179">
        <v>21</v>
      </c>
      <c r="M557" s="179">
        <f>G557*(1+L557/100)</f>
        <v>0</v>
      </c>
      <c r="N557" s="177">
        <v>0</v>
      </c>
      <c r="O557" s="177">
        <f>ROUND(E557*N557,2)</f>
        <v>0</v>
      </c>
      <c r="P557" s="177">
        <v>0</v>
      </c>
      <c r="Q557" s="177">
        <f>ROUND(E557*P557,2)</f>
        <v>0</v>
      </c>
      <c r="R557" s="179"/>
      <c r="S557" s="179" t="s">
        <v>148</v>
      </c>
      <c r="T557" s="180" t="s">
        <v>148</v>
      </c>
      <c r="U557" s="162">
        <v>0.15</v>
      </c>
      <c r="V557" s="162">
        <f>ROUND(E557*U557,2)</f>
        <v>5.25</v>
      </c>
      <c r="W557" s="162"/>
      <c r="X557" s="162" t="s">
        <v>161</v>
      </c>
      <c r="Y557" s="162" t="s">
        <v>150</v>
      </c>
      <c r="Z557" s="151"/>
      <c r="AA557" s="151"/>
      <c r="AB557" s="151"/>
      <c r="AC557" s="151"/>
      <c r="AD557" s="151"/>
      <c r="AE557" s="151"/>
      <c r="AF557" s="151"/>
      <c r="AG557" s="151" t="s">
        <v>162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">
      <c r="A558" s="158"/>
      <c r="B558" s="159"/>
      <c r="C558" s="185" t="s">
        <v>648</v>
      </c>
      <c r="D558" s="164"/>
      <c r="E558" s="165">
        <v>35</v>
      </c>
      <c r="F558" s="162"/>
      <c r="G558" s="162"/>
      <c r="H558" s="162"/>
      <c r="I558" s="162"/>
      <c r="J558" s="162"/>
      <c r="K558" s="162"/>
      <c r="L558" s="162"/>
      <c r="M558" s="162"/>
      <c r="N558" s="161"/>
      <c r="O558" s="161"/>
      <c r="P558" s="161"/>
      <c r="Q558" s="161"/>
      <c r="R558" s="162"/>
      <c r="S558" s="162"/>
      <c r="T558" s="162"/>
      <c r="U558" s="162"/>
      <c r="V558" s="162"/>
      <c r="W558" s="162"/>
      <c r="X558" s="162"/>
      <c r="Y558" s="162"/>
      <c r="Z558" s="151"/>
      <c r="AA558" s="151"/>
      <c r="AB558" s="151"/>
      <c r="AC558" s="151"/>
      <c r="AD558" s="151"/>
      <c r="AE558" s="151"/>
      <c r="AF558" s="151"/>
      <c r="AG558" s="151" t="s">
        <v>153</v>
      </c>
      <c r="AH558" s="151">
        <v>5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2" x14ac:dyDescent="0.2">
      <c r="A559" s="158"/>
      <c r="B559" s="159"/>
      <c r="C559" s="246"/>
      <c r="D559" s="247"/>
      <c r="E559" s="247"/>
      <c r="F559" s="247"/>
      <c r="G559" s="247"/>
      <c r="H559" s="162"/>
      <c r="I559" s="162"/>
      <c r="J559" s="162"/>
      <c r="K559" s="162"/>
      <c r="L559" s="162"/>
      <c r="M559" s="162"/>
      <c r="N559" s="161"/>
      <c r="O559" s="161"/>
      <c r="P559" s="161"/>
      <c r="Q559" s="161"/>
      <c r="R559" s="162"/>
      <c r="S559" s="162"/>
      <c r="T559" s="162"/>
      <c r="U559" s="162"/>
      <c r="V559" s="162"/>
      <c r="W559" s="162"/>
      <c r="X559" s="162"/>
      <c r="Y559" s="162"/>
      <c r="Z559" s="151"/>
      <c r="AA559" s="151"/>
      <c r="AB559" s="151"/>
      <c r="AC559" s="151"/>
      <c r="AD559" s="151"/>
      <c r="AE559" s="151"/>
      <c r="AF559" s="151"/>
      <c r="AG559" s="151" t="s">
        <v>156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74">
        <v>150</v>
      </c>
      <c r="B560" s="175" t="s">
        <v>649</v>
      </c>
      <c r="C560" s="184" t="s">
        <v>650</v>
      </c>
      <c r="D560" s="176" t="s">
        <v>172</v>
      </c>
      <c r="E560" s="177">
        <v>35</v>
      </c>
      <c r="F560" s="178"/>
      <c r="G560" s="179">
        <f>ROUND(E560*F560,2)</f>
        <v>0</v>
      </c>
      <c r="H560" s="178"/>
      <c r="I560" s="179">
        <f>ROUND(E560*H560,2)</f>
        <v>0</v>
      </c>
      <c r="J560" s="178"/>
      <c r="K560" s="179">
        <f>ROUND(E560*J560,2)</f>
        <v>0</v>
      </c>
      <c r="L560" s="179">
        <v>21</v>
      </c>
      <c r="M560" s="179">
        <f>G560*(1+L560/100)</f>
        <v>0</v>
      </c>
      <c r="N560" s="177">
        <v>0</v>
      </c>
      <c r="O560" s="177">
        <f>ROUND(E560*N560,2)</f>
        <v>0</v>
      </c>
      <c r="P560" s="177">
        <v>0</v>
      </c>
      <c r="Q560" s="177">
        <f>ROUND(E560*P560,2)</f>
        <v>0</v>
      </c>
      <c r="R560" s="179"/>
      <c r="S560" s="179" t="s">
        <v>148</v>
      </c>
      <c r="T560" s="180" t="s">
        <v>148</v>
      </c>
      <c r="U560" s="162">
        <v>0.06</v>
      </c>
      <c r="V560" s="162">
        <f>ROUND(E560*U560,2)</f>
        <v>2.1</v>
      </c>
      <c r="W560" s="162"/>
      <c r="X560" s="162" t="s">
        <v>161</v>
      </c>
      <c r="Y560" s="162" t="s">
        <v>150</v>
      </c>
      <c r="Z560" s="151"/>
      <c r="AA560" s="151"/>
      <c r="AB560" s="151"/>
      <c r="AC560" s="151"/>
      <c r="AD560" s="151"/>
      <c r="AE560" s="151"/>
      <c r="AF560" s="151"/>
      <c r="AG560" s="151" t="s">
        <v>162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2" x14ac:dyDescent="0.2">
      <c r="A561" s="158"/>
      <c r="B561" s="159"/>
      <c r="C561" s="185" t="s">
        <v>651</v>
      </c>
      <c r="D561" s="164"/>
      <c r="E561" s="165">
        <v>35</v>
      </c>
      <c r="F561" s="162"/>
      <c r="G561" s="162"/>
      <c r="H561" s="162"/>
      <c r="I561" s="162"/>
      <c r="J561" s="162"/>
      <c r="K561" s="162"/>
      <c r="L561" s="162"/>
      <c r="M561" s="162"/>
      <c r="N561" s="161"/>
      <c r="O561" s="161"/>
      <c r="P561" s="161"/>
      <c r="Q561" s="161"/>
      <c r="R561" s="162"/>
      <c r="S561" s="162"/>
      <c r="T561" s="162"/>
      <c r="U561" s="162"/>
      <c r="V561" s="162"/>
      <c r="W561" s="162"/>
      <c r="X561" s="162"/>
      <c r="Y561" s="162"/>
      <c r="Z561" s="151"/>
      <c r="AA561" s="151"/>
      <c r="AB561" s="151"/>
      <c r="AC561" s="151"/>
      <c r="AD561" s="151"/>
      <c r="AE561" s="151"/>
      <c r="AF561" s="151"/>
      <c r="AG561" s="151" t="s">
        <v>153</v>
      </c>
      <c r="AH561" s="151">
        <v>5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246"/>
      <c r="D562" s="247"/>
      <c r="E562" s="247"/>
      <c r="F562" s="247"/>
      <c r="G562" s="247"/>
      <c r="H562" s="162"/>
      <c r="I562" s="162"/>
      <c r="J562" s="162"/>
      <c r="K562" s="162"/>
      <c r="L562" s="162"/>
      <c r="M562" s="162"/>
      <c r="N562" s="161"/>
      <c r="O562" s="161"/>
      <c r="P562" s="161"/>
      <c r="Q562" s="161"/>
      <c r="R562" s="162"/>
      <c r="S562" s="162"/>
      <c r="T562" s="162"/>
      <c r="U562" s="162"/>
      <c r="V562" s="162"/>
      <c r="W562" s="162"/>
      <c r="X562" s="162"/>
      <c r="Y562" s="162"/>
      <c r="Z562" s="151"/>
      <c r="AA562" s="151"/>
      <c r="AB562" s="151"/>
      <c r="AC562" s="151"/>
      <c r="AD562" s="151"/>
      <c r="AE562" s="151"/>
      <c r="AF562" s="151"/>
      <c r="AG562" s="151" t="s">
        <v>156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74">
        <v>151</v>
      </c>
      <c r="B563" s="175" t="s">
        <v>652</v>
      </c>
      <c r="C563" s="184" t="s">
        <v>653</v>
      </c>
      <c r="D563" s="176" t="s">
        <v>159</v>
      </c>
      <c r="E563" s="177">
        <v>3</v>
      </c>
      <c r="F563" s="178"/>
      <c r="G563" s="179">
        <f>ROUND(E563*F563,2)</f>
        <v>0</v>
      </c>
      <c r="H563" s="178"/>
      <c r="I563" s="179">
        <f>ROUND(E563*H563,2)</f>
        <v>0</v>
      </c>
      <c r="J563" s="178"/>
      <c r="K563" s="179">
        <f>ROUND(E563*J563,2)</f>
        <v>0</v>
      </c>
      <c r="L563" s="179">
        <v>21</v>
      </c>
      <c r="M563" s="179">
        <f>G563*(1+L563/100)</f>
        <v>0</v>
      </c>
      <c r="N563" s="177">
        <v>0</v>
      </c>
      <c r="O563" s="177">
        <f>ROUND(E563*N563,2)</f>
        <v>0</v>
      </c>
      <c r="P563" s="177">
        <v>0</v>
      </c>
      <c r="Q563" s="177">
        <f>ROUND(E563*P563,2)</f>
        <v>0</v>
      </c>
      <c r="R563" s="179"/>
      <c r="S563" s="179" t="s">
        <v>148</v>
      </c>
      <c r="T563" s="180" t="s">
        <v>148</v>
      </c>
      <c r="U563" s="162">
        <v>0.14000000000000001</v>
      </c>
      <c r="V563" s="162">
        <f>ROUND(E563*U563,2)</f>
        <v>0.42</v>
      </c>
      <c r="W563" s="162"/>
      <c r="X563" s="162" t="s">
        <v>161</v>
      </c>
      <c r="Y563" s="162" t="s">
        <v>150</v>
      </c>
      <c r="Z563" s="151"/>
      <c r="AA563" s="151"/>
      <c r="AB563" s="151"/>
      <c r="AC563" s="151"/>
      <c r="AD563" s="151"/>
      <c r="AE563" s="151"/>
      <c r="AF563" s="151"/>
      <c r="AG563" s="151" t="s">
        <v>162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2" x14ac:dyDescent="0.2">
      <c r="A564" s="158"/>
      <c r="B564" s="159"/>
      <c r="C564" s="185" t="s">
        <v>654</v>
      </c>
      <c r="D564" s="164"/>
      <c r="E564" s="165">
        <v>3</v>
      </c>
      <c r="F564" s="162"/>
      <c r="G564" s="162"/>
      <c r="H564" s="162"/>
      <c r="I564" s="162"/>
      <c r="J564" s="162"/>
      <c r="K564" s="162"/>
      <c r="L564" s="162"/>
      <c r="M564" s="162"/>
      <c r="N564" s="161"/>
      <c r="O564" s="161"/>
      <c r="P564" s="161"/>
      <c r="Q564" s="161"/>
      <c r="R564" s="162"/>
      <c r="S564" s="162"/>
      <c r="T564" s="162"/>
      <c r="U564" s="162"/>
      <c r="V564" s="162"/>
      <c r="W564" s="162"/>
      <c r="X564" s="162"/>
      <c r="Y564" s="162"/>
      <c r="Z564" s="151"/>
      <c r="AA564" s="151"/>
      <c r="AB564" s="151"/>
      <c r="AC564" s="151"/>
      <c r="AD564" s="151"/>
      <c r="AE564" s="151"/>
      <c r="AF564" s="151"/>
      <c r="AG564" s="151" t="s">
        <v>153</v>
      </c>
      <c r="AH564" s="151">
        <v>5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46"/>
      <c r="D565" s="247"/>
      <c r="E565" s="247"/>
      <c r="F565" s="247"/>
      <c r="G565" s="247"/>
      <c r="H565" s="162"/>
      <c r="I565" s="162"/>
      <c r="J565" s="162"/>
      <c r="K565" s="162"/>
      <c r="L565" s="162"/>
      <c r="M565" s="162"/>
      <c r="N565" s="161"/>
      <c r="O565" s="161"/>
      <c r="P565" s="161"/>
      <c r="Q565" s="161"/>
      <c r="R565" s="162"/>
      <c r="S565" s="162"/>
      <c r="T565" s="162"/>
      <c r="U565" s="162"/>
      <c r="V565" s="162"/>
      <c r="W565" s="162"/>
      <c r="X565" s="162"/>
      <c r="Y565" s="162"/>
      <c r="Z565" s="151"/>
      <c r="AA565" s="151"/>
      <c r="AB565" s="151"/>
      <c r="AC565" s="151"/>
      <c r="AD565" s="151"/>
      <c r="AE565" s="151"/>
      <c r="AF565" s="151"/>
      <c r="AG565" s="151" t="s">
        <v>156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74">
        <v>152</v>
      </c>
      <c r="B566" s="175" t="s">
        <v>655</v>
      </c>
      <c r="C566" s="184" t="s">
        <v>656</v>
      </c>
      <c r="D566" s="176" t="s">
        <v>159</v>
      </c>
      <c r="E566" s="177">
        <v>1</v>
      </c>
      <c r="F566" s="178"/>
      <c r="G566" s="179">
        <f>ROUND(E566*F566,2)</f>
        <v>0</v>
      </c>
      <c r="H566" s="178"/>
      <c r="I566" s="179">
        <f>ROUND(E566*H566,2)</f>
        <v>0</v>
      </c>
      <c r="J566" s="178"/>
      <c r="K566" s="179">
        <f>ROUND(E566*J566,2)</f>
        <v>0</v>
      </c>
      <c r="L566" s="179">
        <v>21</v>
      </c>
      <c r="M566" s="179">
        <f>G566*(1+L566/100)</f>
        <v>0</v>
      </c>
      <c r="N566" s="177">
        <v>0</v>
      </c>
      <c r="O566" s="177">
        <f>ROUND(E566*N566,2)</f>
        <v>0</v>
      </c>
      <c r="P566" s="177">
        <v>0</v>
      </c>
      <c r="Q566" s="177">
        <f>ROUND(E566*P566,2)</f>
        <v>0</v>
      </c>
      <c r="R566" s="179"/>
      <c r="S566" s="179" t="s">
        <v>148</v>
      </c>
      <c r="T566" s="180" t="s">
        <v>148</v>
      </c>
      <c r="U566" s="162">
        <v>0.20166999999999999</v>
      </c>
      <c r="V566" s="162">
        <f>ROUND(E566*U566,2)</f>
        <v>0.2</v>
      </c>
      <c r="W566" s="162"/>
      <c r="X566" s="162" t="s">
        <v>161</v>
      </c>
      <c r="Y566" s="162" t="s">
        <v>150</v>
      </c>
      <c r="Z566" s="151"/>
      <c r="AA566" s="151"/>
      <c r="AB566" s="151"/>
      <c r="AC566" s="151"/>
      <c r="AD566" s="151"/>
      <c r="AE566" s="151"/>
      <c r="AF566" s="151"/>
      <c r="AG566" s="151" t="s">
        <v>162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2" x14ac:dyDescent="0.2">
      <c r="A567" s="158"/>
      <c r="B567" s="159"/>
      <c r="C567" s="252"/>
      <c r="D567" s="253"/>
      <c r="E567" s="253"/>
      <c r="F567" s="253"/>
      <c r="G567" s="253"/>
      <c r="H567" s="162"/>
      <c r="I567" s="162"/>
      <c r="J567" s="162"/>
      <c r="K567" s="162"/>
      <c r="L567" s="162"/>
      <c r="M567" s="162"/>
      <c r="N567" s="161"/>
      <c r="O567" s="161"/>
      <c r="P567" s="161"/>
      <c r="Q567" s="161"/>
      <c r="R567" s="162"/>
      <c r="S567" s="162"/>
      <c r="T567" s="162"/>
      <c r="U567" s="162"/>
      <c r="V567" s="162"/>
      <c r="W567" s="162"/>
      <c r="X567" s="162"/>
      <c r="Y567" s="162"/>
      <c r="Z567" s="151"/>
      <c r="AA567" s="151"/>
      <c r="AB567" s="151"/>
      <c r="AC567" s="151"/>
      <c r="AD567" s="151"/>
      <c r="AE567" s="151"/>
      <c r="AF567" s="151"/>
      <c r="AG567" s="151" t="s">
        <v>156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74">
        <v>153</v>
      </c>
      <c r="B568" s="175" t="s">
        <v>657</v>
      </c>
      <c r="C568" s="184" t="s">
        <v>658</v>
      </c>
      <c r="D568" s="176" t="s">
        <v>159</v>
      </c>
      <c r="E568" s="177">
        <v>2</v>
      </c>
      <c r="F568" s="178"/>
      <c r="G568" s="179">
        <f>ROUND(E568*F568,2)</f>
        <v>0</v>
      </c>
      <c r="H568" s="178"/>
      <c r="I568" s="179">
        <f>ROUND(E568*H568,2)</f>
        <v>0</v>
      </c>
      <c r="J568" s="178"/>
      <c r="K568" s="179">
        <f>ROUND(E568*J568,2)</f>
        <v>0</v>
      </c>
      <c r="L568" s="179">
        <v>21</v>
      </c>
      <c r="M568" s="179">
        <f>G568*(1+L568/100)</f>
        <v>0</v>
      </c>
      <c r="N568" s="177">
        <v>0</v>
      </c>
      <c r="O568" s="177">
        <f>ROUND(E568*N568,2)</f>
        <v>0</v>
      </c>
      <c r="P568" s="177">
        <v>0</v>
      </c>
      <c r="Q568" s="177">
        <f>ROUND(E568*P568,2)</f>
        <v>0</v>
      </c>
      <c r="R568" s="179"/>
      <c r="S568" s="179" t="s">
        <v>148</v>
      </c>
      <c r="T568" s="180" t="s">
        <v>148</v>
      </c>
      <c r="U568" s="162">
        <v>0.26700000000000002</v>
      </c>
      <c r="V568" s="162">
        <f>ROUND(E568*U568,2)</f>
        <v>0.53</v>
      </c>
      <c r="W568" s="162"/>
      <c r="X568" s="162" t="s">
        <v>161</v>
      </c>
      <c r="Y568" s="162" t="s">
        <v>150</v>
      </c>
      <c r="Z568" s="151"/>
      <c r="AA568" s="151"/>
      <c r="AB568" s="151"/>
      <c r="AC568" s="151"/>
      <c r="AD568" s="151"/>
      <c r="AE568" s="151"/>
      <c r="AF568" s="151"/>
      <c r="AG568" s="151" t="s">
        <v>162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2" x14ac:dyDescent="0.2">
      <c r="A569" s="158"/>
      <c r="B569" s="159"/>
      <c r="C569" s="252"/>
      <c r="D569" s="253"/>
      <c r="E569" s="253"/>
      <c r="F569" s="253"/>
      <c r="G569" s="253"/>
      <c r="H569" s="162"/>
      <c r="I569" s="162"/>
      <c r="J569" s="162"/>
      <c r="K569" s="162"/>
      <c r="L569" s="162"/>
      <c r="M569" s="162"/>
      <c r="N569" s="161"/>
      <c r="O569" s="161"/>
      <c r="P569" s="161"/>
      <c r="Q569" s="161"/>
      <c r="R569" s="162"/>
      <c r="S569" s="162"/>
      <c r="T569" s="162"/>
      <c r="U569" s="162"/>
      <c r="V569" s="162"/>
      <c r="W569" s="162"/>
      <c r="X569" s="162"/>
      <c r="Y569" s="162"/>
      <c r="Z569" s="151"/>
      <c r="AA569" s="151"/>
      <c r="AB569" s="151"/>
      <c r="AC569" s="151"/>
      <c r="AD569" s="151"/>
      <c r="AE569" s="151"/>
      <c r="AF569" s="151"/>
      <c r="AG569" s="151" t="s">
        <v>156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ht="33.75" outlineLevel="1" x14ac:dyDescent="0.2">
      <c r="A570" s="174">
        <v>154</v>
      </c>
      <c r="B570" s="175" t="s">
        <v>659</v>
      </c>
      <c r="C570" s="184" t="s">
        <v>660</v>
      </c>
      <c r="D570" s="176" t="s">
        <v>172</v>
      </c>
      <c r="E570" s="177">
        <v>35</v>
      </c>
      <c r="F570" s="178"/>
      <c r="G570" s="179">
        <f>ROUND(E570*F570,2)</f>
        <v>0</v>
      </c>
      <c r="H570" s="178"/>
      <c r="I570" s="179">
        <f>ROUND(E570*H570,2)</f>
        <v>0</v>
      </c>
      <c r="J570" s="178"/>
      <c r="K570" s="179">
        <f>ROUND(E570*J570,2)</f>
        <v>0</v>
      </c>
      <c r="L570" s="179">
        <v>21</v>
      </c>
      <c r="M570" s="179">
        <f>G570*(1+L570/100)</f>
        <v>0</v>
      </c>
      <c r="N570" s="177">
        <v>0</v>
      </c>
      <c r="O570" s="177">
        <f>ROUND(E570*N570,2)</f>
        <v>0</v>
      </c>
      <c r="P570" s="177">
        <v>0</v>
      </c>
      <c r="Q570" s="177">
        <f>ROUND(E570*P570,2)</f>
        <v>0</v>
      </c>
      <c r="R570" s="179" t="s">
        <v>223</v>
      </c>
      <c r="S570" s="179" t="s">
        <v>148</v>
      </c>
      <c r="T570" s="180" t="s">
        <v>148</v>
      </c>
      <c r="U570" s="162">
        <v>0</v>
      </c>
      <c r="V570" s="162">
        <f>ROUND(E570*U570,2)</f>
        <v>0</v>
      </c>
      <c r="W570" s="162"/>
      <c r="X570" s="162" t="s">
        <v>224</v>
      </c>
      <c r="Y570" s="162" t="s">
        <v>150</v>
      </c>
      <c r="Z570" s="151"/>
      <c r="AA570" s="151"/>
      <c r="AB570" s="151"/>
      <c r="AC570" s="151"/>
      <c r="AD570" s="151"/>
      <c r="AE570" s="151"/>
      <c r="AF570" s="151"/>
      <c r="AG570" s="151" t="s">
        <v>225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2" x14ac:dyDescent="0.2">
      <c r="A571" s="158"/>
      <c r="B571" s="159"/>
      <c r="C571" s="252"/>
      <c r="D571" s="253"/>
      <c r="E571" s="253"/>
      <c r="F571" s="253"/>
      <c r="G571" s="253"/>
      <c r="H571" s="162"/>
      <c r="I571" s="162"/>
      <c r="J571" s="162"/>
      <c r="K571" s="162"/>
      <c r="L571" s="162"/>
      <c r="M571" s="162"/>
      <c r="N571" s="161"/>
      <c r="O571" s="161"/>
      <c r="P571" s="161"/>
      <c r="Q571" s="161"/>
      <c r="R571" s="162"/>
      <c r="S571" s="162"/>
      <c r="T571" s="162"/>
      <c r="U571" s="162"/>
      <c r="V571" s="162"/>
      <c r="W571" s="162"/>
      <c r="X571" s="162"/>
      <c r="Y571" s="162"/>
      <c r="Z571" s="151"/>
      <c r="AA571" s="151"/>
      <c r="AB571" s="151"/>
      <c r="AC571" s="151"/>
      <c r="AD571" s="151"/>
      <c r="AE571" s="151"/>
      <c r="AF571" s="151"/>
      <c r="AG571" s="151" t="s">
        <v>156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74">
        <v>155</v>
      </c>
      <c r="B572" s="175" t="s">
        <v>661</v>
      </c>
      <c r="C572" s="184" t="s">
        <v>662</v>
      </c>
      <c r="D572" s="176" t="s">
        <v>159</v>
      </c>
      <c r="E572" s="177">
        <v>3</v>
      </c>
      <c r="F572" s="178"/>
      <c r="G572" s="179">
        <f>ROUND(E572*F572,2)</f>
        <v>0</v>
      </c>
      <c r="H572" s="178"/>
      <c r="I572" s="179">
        <f>ROUND(E572*H572,2)</f>
        <v>0</v>
      </c>
      <c r="J572" s="178"/>
      <c r="K572" s="179">
        <f>ROUND(E572*J572,2)</f>
        <v>0</v>
      </c>
      <c r="L572" s="179">
        <v>21</v>
      </c>
      <c r="M572" s="179">
        <f>G572*(1+L572/100)</f>
        <v>0</v>
      </c>
      <c r="N572" s="177">
        <v>2.0000000000000001E-4</v>
      </c>
      <c r="O572" s="177">
        <f>ROUND(E572*N572,2)</f>
        <v>0</v>
      </c>
      <c r="P572" s="177">
        <v>0</v>
      </c>
      <c r="Q572" s="177">
        <f>ROUND(E572*P572,2)</f>
        <v>0</v>
      </c>
      <c r="R572" s="179" t="s">
        <v>223</v>
      </c>
      <c r="S572" s="179" t="s">
        <v>148</v>
      </c>
      <c r="T572" s="180" t="s">
        <v>148</v>
      </c>
      <c r="U572" s="162">
        <v>0</v>
      </c>
      <c r="V572" s="162">
        <f>ROUND(E572*U572,2)</f>
        <v>0</v>
      </c>
      <c r="W572" s="162"/>
      <c r="X572" s="162" t="s">
        <v>224</v>
      </c>
      <c r="Y572" s="162" t="s">
        <v>150</v>
      </c>
      <c r="Z572" s="151"/>
      <c r="AA572" s="151"/>
      <c r="AB572" s="151"/>
      <c r="AC572" s="151"/>
      <c r="AD572" s="151"/>
      <c r="AE572" s="151"/>
      <c r="AF572" s="151"/>
      <c r="AG572" s="151" t="s">
        <v>225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2" x14ac:dyDescent="0.2">
      <c r="A573" s="158"/>
      <c r="B573" s="159"/>
      <c r="C573" s="252"/>
      <c r="D573" s="253"/>
      <c r="E573" s="253"/>
      <c r="F573" s="253"/>
      <c r="G573" s="253"/>
      <c r="H573" s="162"/>
      <c r="I573" s="162"/>
      <c r="J573" s="162"/>
      <c r="K573" s="162"/>
      <c r="L573" s="162"/>
      <c r="M573" s="162"/>
      <c r="N573" s="161"/>
      <c r="O573" s="161"/>
      <c r="P573" s="161"/>
      <c r="Q573" s="161"/>
      <c r="R573" s="162"/>
      <c r="S573" s="162"/>
      <c r="T573" s="162"/>
      <c r="U573" s="162"/>
      <c r="V573" s="162"/>
      <c r="W573" s="162"/>
      <c r="X573" s="162"/>
      <c r="Y573" s="162"/>
      <c r="Z573" s="151"/>
      <c r="AA573" s="151"/>
      <c r="AB573" s="151"/>
      <c r="AC573" s="151"/>
      <c r="AD573" s="151"/>
      <c r="AE573" s="151"/>
      <c r="AF573" s="151"/>
      <c r="AG573" s="151" t="s">
        <v>156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74">
        <v>156</v>
      </c>
      <c r="B574" s="175" t="s">
        <v>663</v>
      </c>
      <c r="C574" s="184" t="s">
        <v>664</v>
      </c>
      <c r="D574" s="176" t="s">
        <v>172</v>
      </c>
      <c r="E574" s="177">
        <v>35</v>
      </c>
      <c r="F574" s="178"/>
      <c r="G574" s="179">
        <f>ROUND(E574*F574,2)</f>
        <v>0</v>
      </c>
      <c r="H574" s="178"/>
      <c r="I574" s="179">
        <f>ROUND(E574*H574,2)</f>
        <v>0</v>
      </c>
      <c r="J574" s="178"/>
      <c r="K574" s="179">
        <f>ROUND(E574*J574,2)</f>
        <v>0</v>
      </c>
      <c r="L574" s="179">
        <v>21</v>
      </c>
      <c r="M574" s="179">
        <f>G574*(1+L574/100)</f>
        <v>0</v>
      </c>
      <c r="N574" s="177">
        <v>0</v>
      </c>
      <c r="O574" s="177">
        <f>ROUND(E574*N574,2)</f>
        <v>0</v>
      </c>
      <c r="P574" s="177">
        <v>0</v>
      </c>
      <c r="Q574" s="177">
        <f>ROUND(E574*P574,2)</f>
        <v>0</v>
      </c>
      <c r="R574" s="179" t="s">
        <v>223</v>
      </c>
      <c r="S574" s="179" t="s">
        <v>148</v>
      </c>
      <c r="T574" s="180" t="s">
        <v>148</v>
      </c>
      <c r="U574" s="162">
        <v>0</v>
      </c>
      <c r="V574" s="162">
        <f>ROUND(E574*U574,2)</f>
        <v>0</v>
      </c>
      <c r="W574" s="162"/>
      <c r="X574" s="162" t="s">
        <v>224</v>
      </c>
      <c r="Y574" s="162" t="s">
        <v>150</v>
      </c>
      <c r="Z574" s="151"/>
      <c r="AA574" s="151"/>
      <c r="AB574" s="151"/>
      <c r="AC574" s="151"/>
      <c r="AD574" s="151"/>
      <c r="AE574" s="151"/>
      <c r="AF574" s="151"/>
      <c r="AG574" s="151" t="s">
        <v>225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2" x14ac:dyDescent="0.2">
      <c r="A575" s="158"/>
      <c r="B575" s="159"/>
      <c r="C575" s="252"/>
      <c r="D575" s="253"/>
      <c r="E575" s="253"/>
      <c r="F575" s="253"/>
      <c r="G575" s="253"/>
      <c r="H575" s="162"/>
      <c r="I575" s="162"/>
      <c r="J575" s="162"/>
      <c r="K575" s="162"/>
      <c r="L575" s="162"/>
      <c r="M575" s="162"/>
      <c r="N575" s="161"/>
      <c r="O575" s="161"/>
      <c r="P575" s="161"/>
      <c r="Q575" s="161"/>
      <c r="R575" s="162"/>
      <c r="S575" s="162"/>
      <c r="T575" s="162"/>
      <c r="U575" s="162"/>
      <c r="V575" s="162"/>
      <c r="W575" s="162"/>
      <c r="X575" s="162"/>
      <c r="Y575" s="162"/>
      <c r="Z575" s="151"/>
      <c r="AA575" s="151"/>
      <c r="AB575" s="151"/>
      <c r="AC575" s="151"/>
      <c r="AD575" s="151"/>
      <c r="AE575" s="151"/>
      <c r="AF575" s="151"/>
      <c r="AG575" s="151" t="s">
        <v>156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74">
        <v>157</v>
      </c>
      <c r="B576" s="175" t="s">
        <v>665</v>
      </c>
      <c r="C576" s="184" t="s">
        <v>666</v>
      </c>
      <c r="D576" s="176" t="s">
        <v>159</v>
      </c>
      <c r="E576" s="177">
        <v>3</v>
      </c>
      <c r="F576" s="178"/>
      <c r="G576" s="179">
        <f>ROUND(E576*F576,2)</f>
        <v>0</v>
      </c>
      <c r="H576" s="178"/>
      <c r="I576" s="179">
        <f>ROUND(E576*H576,2)</f>
        <v>0</v>
      </c>
      <c r="J576" s="178"/>
      <c r="K576" s="179">
        <f>ROUND(E576*J576,2)</f>
        <v>0</v>
      </c>
      <c r="L576" s="179">
        <v>21</v>
      </c>
      <c r="M576" s="179">
        <f>G576*(1+L576/100)</f>
        <v>0</v>
      </c>
      <c r="N576" s="177">
        <v>0</v>
      </c>
      <c r="O576" s="177">
        <f>ROUND(E576*N576,2)</f>
        <v>0</v>
      </c>
      <c r="P576" s="177">
        <v>0</v>
      </c>
      <c r="Q576" s="177">
        <f>ROUND(E576*P576,2)</f>
        <v>0</v>
      </c>
      <c r="R576" s="179" t="s">
        <v>223</v>
      </c>
      <c r="S576" s="179" t="s">
        <v>148</v>
      </c>
      <c r="T576" s="180" t="s">
        <v>148</v>
      </c>
      <c r="U576" s="162">
        <v>0</v>
      </c>
      <c r="V576" s="162">
        <f>ROUND(E576*U576,2)</f>
        <v>0</v>
      </c>
      <c r="W576" s="162"/>
      <c r="X576" s="162" t="s">
        <v>224</v>
      </c>
      <c r="Y576" s="162" t="s">
        <v>150</v>
      </c>
      <c r="Z576" s="151"/>
      <c r="AA576" s="151"/>
      <c r="AB576" s="151"/>
      <c r="AC576" s="151"/>
      <c r="AD576" s="151"/>
      <c r="AE576" s="151"/>
      <c r="AF576" s="151"/>
      <c r="AG576" s="151" t="s">
        <v>225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2" x14ac:dyDescent="0.2">
      <c r="A577" s="158"/>
      <c r="B577" s="159"/>
      <c r="C577" s="252"/>
      <c r="D577" s="253"/>
      <c r="E577" s="253"/>
      <c r="F577" s="253"/>
      <c r="G577" s="253"/>
      <c r="H577" s="162"/>
      <c r="I577" s="162"/>
      <c r="J577" s="162"/>
      <c r="K577" s="162"/>
      <c r="L577" s="162"/>
      <c r="M577" s="162"/>
      <c r="N577" s="161"/>
      <c r="O577" s="161"/>
      <c r="P577" s="161"/>
      <c r="Q577" s="161"/>
      <c r="R577" s="162"/>
      <c r="S577" s="162"/>
      <c r="T577" s="162"/>
      <c r="U577" s="162"/>
      <c r="V577" s="162"/>
      <c r="W577" s="162"/>
      <c r="X577" s="162"/>
      <c r="Y577" s="162"/>
      <c r="Z577" s="151"/>
      <c r="AA577" s="151"/>
      <c r="AB577" s="151"/>
      <c r="AC577" s="151"/>
      <c r="AD577" s="151"/>
      <c r="AE577" s="151"/>
      <c r="AF577" s="151"/>
      <c r="AG577" s="151" t="s">
        <v>156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x14ac:dyDescent="0.2">
      <c r="A578" s="167" t="s">
        <v>142</v>
      </c>
      <c r="B578" s="168" t="s">
        <v>108</v>
      </c>
      <c r="C578" s="183" t="s">
        <v>109</v>
      </c>
      <c r="D578" s="169"/>
      <c r="E578" s="170"/>
      <c r="F578" s="171"/>
      <c r="G578" s="171">
        <f>SUMIF(AG579:AG580,"&lt;&gt;NOR",G579:G580)</f>
        <v>0</v>
      </c>
      <c r="H578" s="171"/>
      <c r="I578" s="171">
        <f>SUM(I579:I580)</f>
        <v>0</v>
      </c>
      <c r="J578" s="171"/>
      <c r="K578" s="171">
        <f>SUM(K579:K580)</f>
        <v>0</v>
      </c>
      <c r="L578" s="171"/>
      <c r="M578" s="171">
        <f>SUM(M579:M580)</f>
        <v>0</v>
      </c>
      <c r="N578" s="170"/>
      <c r="O578" s="170">
        <f>SUM(O579:O580)</f>
        <v>0</v>
      </c>
      <c r="P578" s="170"/>
      <c r="Q578" s="170">
        <f>SUM(Q579:Q580)</f>
        <v>0</v>
      </c>
      <c r="R578" s="171"/>
      <c r="S578" s="171"/>
      <c r="T578" s="172"/>
      <c r="U578" s="166"/>
      <c r="V578" s="166">
        <f>SUM(V579:V580)</f>
        <v>1.32</v>
      </c>
      <c r="W578" s="166"/>
      <c r="X578" s="166"/>
      <c r="Y578" s="166"/>
      <c r="AG578" t="s">
        <v>143</v>
      </c>
    </row>
    <row r="579" spans="1:60" ht="22.5" outlineLevel="1" x14ac:dyDescent="0.2">
      <c r="A579" s="174">
        <v>158</v>
      </c>
      <c r="B579" s="175" t="s">
        <v>667</v>
      </c>
      <c r="C579" s="184" t="s">
        <v>668</v>
      </c>
      <c r="D579" s="176" t="s">
        <v>159</v>
      </c>
      <c r="E579" s="177">
        <v>5</v>
      </c>
      <c r="F579" s="178"/>
      <c r="G579" s="179">
        <f>ROUND(E579*F579,2)</f>
        <v>0</v>
      </c>
      <c r="H579" s="178"/>
      <c r="I579" s="179">
        <f>ROUND(E579*H579,2)</f>
        <v>0</v>
      </c>
      <c r="J579" s="178"/>
      <c r="K579" s="179">
        <f>ROUND(E579*J579,2)</f>
        <v>0</v>
      </c>
      <c r="L579" s="179">
        <v>21</v>
      </c>
      <c r="M579" s="179">
        <f>G579*(1+L579/100)</f>
        <v>0</v>
      </c>
      <c r="N579" s="177">
        <v>2.5000000000000001E-4</v>
      </c>
      <c r="O579" s="177">
        <f>ROUND(E579*N579,2)</f>
        <v>0</v>
      </c>
      <c r="P579" s="177">
        <v>0</v>
      </c>
      <c r="Q579" s="177">
        <f>ROUND(E579*P579,2)</f>
        <v>0</v>
      </c>
      <c r="R579" s="179" t="s">
        <v>108</v>
      </c>
      <c r="S579" s="179" t="s">
        <v>148</v>
      </c>
      <c r="T579" s="180" t="s">
        <v>148</v>
      </c>
      <c r="U579" s="162">
        <v>0.26417000000000002</v>
      </c>
      <c r="V579" s="162">
        <f>ROUND(E579*U579,2)</f>
        <v>1.32</v>
      </c>
      <c r="W579" s="162"/>
      <c r="X579" s="162" t="s">
        <v>161</v>
      </c>
      <c r="Y579" s="162" t="s">
        <v>150</v>
      </c>
      <c r="Z579" s="151"/>
      <c r="AA579" s="151"/>
      <c r="AB579" s="151"/>
      <c r="AC579" s="151"/>
      <c r="AD579" s="151"/>
      <c r="AE579" s="151"/>
      <c r="AF579" s="151"/>
      <c r="AG579" s="151" t="s">
        <v>162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2" x14ac:dyDescent="0.2">
      <c r="A580" s="158"/>
      <c r="B580" s="159"/>
      <c r="C580" s="252"/>
      <c r="D580" s="253"/>
      <c r="E580" s="253"/>
      <c r="F580" s="253"/>
      <c r="G580" s="253"/>
      <c r="H580" s="162"/>
      <c r="I580" s="162"/>
      <c r="J580" s="162"/>
      <c r="K580" s="162"/>
      <c r="L580" s="162"/>
      <c r="M580" s="162"/>
      <c r="N580" s="161"/>
      <c r="O580" s="161"/>
      <c r="P580" s="161"/>
      <c r="Q580" s="161"/>
      <c r="R580" s="162"/>
      <c r="S580" s="162"/>
      <c r="T580" s="162"/>
      <c r="U580" s="162"/>
      <c r="V580" s="162"/>
      <c r="W580" s="162"/>
      <c r="X580" s="162"/>
      <c r="Y580" s="162"/>
      <c r="Z580" s="151"/>
      <c r="AA580" s="151"/>
      <c r="AB580" s="151"/>
      <c r="AC580" s="151"/>
      <c r="AD580" s="151"/>
      <c r="AE580" s="151"/>
      <c r="AF580" s="151"/>
      <c r="AG580" s="151" t="s">
        <v>156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x14ac:dyDescent="0.2">
      <c r="A581" s="167" t="s">
        <v>142</v>
      </c>
      <c r="B581" s="168" t="s">
        <v>110</v>
      </c>
      <c r="C581" s="183" t="s">
        <v>111</v>
      </c>
      <c r="D581" s="169"/>
      <c r="E581" s="170"/>
      <c r="F581" s="171"/>
      <c r="G581" s="171">
        <f>SUMIF(AG582:AG596,"&lt;&gt;NOR",G582:G596)</f>
        <v>0</v>
      </c>
      <c r="H581" s="171"/>
      <c r="I581" s="171">
        <f>SUM(I582:I596)</f>
        <v>0</v>
      </c>
      <c r="J581" s="171"/>
      <c r="K581" s="171">
        <f>SUM(K582:K596)</f>
        <v>0</v>
      </c>
      <c r="L581" s="171"/>
      <c r="M581" s="171">
        <f>SUM(M582:M596)</f>
        <v>0</v>
      </c>
      <c r="N581" s="170"/>
      <c r="O581" s="170">
        <f>SUM(O582:O596)</f>
        <v>0</v>
      </c>
      <c r="P581" s="170"/>
      <c r="Q581" s="170">
        <f>SUM(Q582:Q596)</f>
        <v>0</v>
      </c>
      <c r="R581" s="171"/>
      <c r="S581" s="171"/>
      <c r="T581" s="172"/>
      <c r="U581" s="166"/>
      <c r="V581" s="166">
        <f>SUM(V582:V596)</f>
        <v>8.0399999999999991</v>
      </c>
      <c r="W581" s="166"/>
      <c r="X581" s="166"/>
      <c r="Y581" s="166"/>
      <c r="AG581" t="s">
        <v>143</v>
      </c>
    </row>
    <row r="582" spans="1:60" outlineLevel="1" x14ac:dyDescent="0.2">
      <c r="A582" s="174">
        <v>159</v>
      </c>
      <c r="B582" s="175" t="s">
        <v>669</v>
      </c>
      <c r="C582" s="184" t="s">
        <v>670</v>
      </c>
      <c r="D582" s="176" t="s">
        <v>273</v>
      </c>
      <c r="E582" s="177">
        <v>2.9533499999999999</v>
      </c>
      <c r="F582" s="178"/>
      <c r="G582" s="179">
        <f>ROUND(E582*F582,2)</f>
        <v>0</v>
      </c>
      <c r="H582" s="178"/>
      <c r="I582" s="179">
        <f>ROUND(E582*H582,2)</f>
        <v>0</v>
      </c>
      <c r="J582" s="178"/>
      <c r="K582" s="179">
        <f>ROUND(E582*J582,2)</f>
        <v>0</v>
      </c>
      <c r="L582" s="179">
        <v>21</v>
      </c>
      <c r="M582" s="179">
        <f>G582*(1+L582/100)</f>
        <v>0</v>
      </c>
      <c r="N582" s="177">
        <v>0</v>
      </c>
      <c r="O582" s="177">
        <f>ROUND(E582*N582,2)</f>
        <v>0</v>
      </c>
      <c r="P582" s="177">
        <v>0</v>
      </c>
      <c r="Q582" s="177">
        <f>ROUND(E582*P582,2)</f>
        <v>0</v>
      </c>
      <c r="R582" s="179"/>
      <c r="S582" s="179" t="s">
        <v>148</v>
      </c>
      <c r="T582" s="180" t="s">
        <v>148</v>
      </c>
      <c r="U582" s="162">
        <v>0.29099999999999998</v>
      </c>
      <c r="V582" s="162">
        <f>ROUND(E582*U582,2)</f>
        <v>0.86</v>
      </c>
      <c r="W582" s="162"/>
      <c r="X582" s="162" t="s">
        <v>671</v>
      </c>
      <c r="Y582" s="162" t="s">
        <v>150</v>
      </c>
      <c r="Z582" s="151"/>
      <c r="AA582" s="151"/>
      <c r="AB582" s="151"/>
      <c r="AC582" s="151"/>
      <c r="AD582" s="151"/>
      <c r="AE582" s="151"/>
      <c r="AF582" s="151"/>
      <c r="AG582" s="151" t="s">
        <v>672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252"/>
      <c r="D583" s="253"/>
      <c r="E583" s="253"/>
      <c r="F583" s="253"/>
      <c r="G583" s="253"/>
      <c r="H583" s="162"/>
      <c r="I583" s="162"/>
      <c r="J583" s="162"/>
      <c r="K583" s="162"/>
      <c r="L583" s="162"/>
      <c r="M583" s="162"/>
      <c r="N583" s="161"/>
      <c r="O583" s="161"/>
      <c r="P583" s="161"/>
      <c r="Q583" s="161"/>
      <c r="R583" s="162"/>
      <c r="S583" s="162"/>
      <c r="T583" s="162"/>
      <c r="U583" s="162"/>
      <c r="V583" s="162"/>
      <c r="W583" s="162"/>
      <c r="X583" s="162"/>
      <c r="Y583" s="162"/>
      <c r="Z583" s="151"/>
      <c r="AA583" s="151"/>
      <c r="AB583" s="151"/>
      <c r="AC583" s="151"/>
      <c r="AD583" s="151"/>
      <c r="AE583" s="151"/>
      <c r="AF583" s="151"/>
      <c r="AG583" s="151" t="s">
        <v>156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74">
        <v>160</v>
      </c>
      <c r="B584" s="175" t="s">
        <v>673</v>
      </c>
      <c r="C584" s="184" t="s">
        <v>674</v>
      </c>
      <c r="D584" s="176" t="s">
        <v>273</v>
      </c>
      <c r="E584" s="177">
        <v>38.393599999999999</v>
      </c>
      <c r="F584" s="178"/>
      <c r="G584" s="179">
        <f>ROUND(E584*F584,2)</f>
        <v>0</v>
      </c>
      <c r="H584" s="178"/>
      <c r="I584" s="179">
        <f>ROUND(E584*H584,2)</f>
        <v>0</v>
      </c>
      <c r="J584" s="178"/>
      <c r="K584" s="179">
        <f>ROUND(E584*J584,2)</f>
        <v>0</v>
      </c>
      <c r="L584" s="179">
        <v>21</v>
      </c>
      <c r="M584" s="179">
        <f>G584*(1+L584/100)</f>
        <v>0</v>
      </c>
      <c r="N584" s="177">
        <v>0</v>
      </c>
      <c r="O584" s="177">
        <f>ROUND(E584*N584,2)</f>
        <v>0</v>
      </c>
      <c r="P584" s="177">
        <v>0</v>
      </c>
      <c r="Q584" s="177">
        <f>ROUND(E584*P584,2)</f>
        <v>0</v>
      </c>
      <c r="R584" s="179"/>
      <c r="S584" s="179" t="s">
        <v>148</v>
      </c>
      <c r="T584" s="180" t="s">
        <v>148</v>
      </c>
      <c r="U584" s="162">
        <v>0</v>
      </c>
      <c r="V584" s="162">
        <f>ROUND(E584*U584,2)</f>
        <v>0</v>
      </c>
      <c r="W584" s="162"/>
      <c r="X584" s="162" t="s">
        <v>671</v>
      </c>
      <c r="Y584" s="162" t="s">
        <v>150</v>
      </c>
      <c r="Z584" s="151"/>
      <c r="AA584" s="151"/>
      <c r="AB584" s="151"/>
      <c r="AC584" s="151"/>
      <c r="AD584" s="151"/>
      <c r="AE584" s="151"/>
      <c r="AF584" s="151"/>
      <c r="AG584" s="151" t="s">
        <v>672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2" x14ac:dyDescent="0.2">
      <c r="A585" s="158"/>
      <c r="B585" s="159"/>
      <c r="C585" s="252"/>
      <c r="D585" s="253"/>
      <c r="E585" s="253"/>
      <c r="F585" s="253"/>
      <c r="G585" s="253"/>
      <c r="H585" s="162"/>
      <c r="I585" s="162"/>
      <c r="J585" s="162"/>
      <c r="K585" s="162"/>
      <c r="L585" s="162"/>
      <c r="M585" s="162"/>
      <c r="N585" s="161"/>
      <c r="O585" s="161"/>
      <c r="P585" s="161"/>
      <c r="Q585" s="161"/>
      <c r="R585" s="162"/>
      <c r="S585" s="162"/>
      <c r="T585" s="162"/>
      <c r="U585" s="162"/>
      <c r="V585" s="162"/>
      <c r="W585" s="162"/>
      <c r="X585" s="162"/>
      <c r="Y585" s="162"/>
      <c r="Z585" s="151"/>
      <c r="AA585" s="151"/>
      <c r="AB585" s="151"/>
      <c r="AC585" s="151"/>
      <c r="AD585" s="151"/>
      <c r="AE585" s="151"/>
      <c r="AF585" s="151"/>
      <c r="AG585" s="151" t="s">
        <v>156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74">
        <v>161</v>
      </c>
      <c r="B586" s="175" t="s">
        <v>675</v>
      </c>
      <c r="C586" s="184" t="s">
        <v>676</v>
      </c>
      <c r="D586" s="176" t="s">
        <v>273</v>
      </c>
      <c r="E586" s="177">
        <v>2.9533499999999999</v>
      </c>
      <c r="F586" s="178"/>
      <c r="G586" s="179">
        <f>ROUND(E586*F586,2)</f>
        <v>0</v>
      </c>
      <c r="H586" s="178"/>
      <c r="I586" s="179">
        <f>ROUND(E586*H586,2)</f>
        <v>0</v>
      </c>
      <c r="J586" s="178"/>
      <c r="K586" s="179">
        <f>ROUND(E586*J586,2)</f>
        <v>0</v>
      </c>
      <c r="L586" s="179">
        <v>21</v>
      </c>
      <c r="M586" s="179">
        <f>G586*(1+L586/100)</f>
        <v>0</v>
      </c>
      <c r="N586" s="177">
        <v>0</v>
      </c>
      <c r="O586" s="177">
        <f>ROUND(E586*N586,2)</f>
        <v>0</v>
      </c>
      <c r="P586" s="177">
        <v>0</v>
      </c>
      <c r="Q586" s="177">
        <f>ROUND(E586*P586,2)</f>
        <v>0</v>
      </c>
      <c r="R586" s="179"/>
      <c r="S586" s="179" t="s">
        <v>148</v>
      </c>
      <c r="T586" s="180" t="s">
        <v>148</v>
      </c>
      <c r="U586" s="162">
        <v>0.95599999999999996</v>
      </c>
      <c r="V586" s="162">
        <f>ROUND(E586*U586,2)</f>
        <v>2.82</v>
      </c>
      <c r="W586" s="162"/>
      <c r="X586" s="162" t="s">
        <v>671</v>
      </c>
      <c r="Y586" s="162" t="s">
        <v>150</v>
      </c>
      <c r="Z586" s="151"/>
      <c r="AA586" s="151"/>
      <c r="AB586" s="151"/>
      <c r="AC586" s="151"/>
      <c r="AD586" s="151"/>
      <c r="AE586" s="151"/>
      <c r="AF586" s="151"/>
      <c r="AG586" s="151" t="s">
        <v>672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2" x14ac:dyDescent="0.2">
      <c r="A587" s="158"/>
      <c r="B587" s="159"/>
      <c r="C587" s="252"/>
      <c r="D587" s="253"/>
      <c r="E587" s="253"/>
      <c r="F587" s="253"/>
      <c r="G587" s="253"/>
      <c r="H587" s="162"/>
      <c r="I587" s="162"/>
      <c r="J587" s="162"/>
      <c r="K587" s="162"/>
      <c r="L587" s="162"/>
      <c r="M587" s="162"/>
      <c r="N587" s="161"/>
      <c r="O587" s="161"/>
      <c r="P587" s="161"/>
      <c r="Q587" s="161"/>
      <c r="R587" s="162"/>
      <c r="S587" s="162"/>
      <c r="T587" s="162"/>
      <c r="U587" s="162"/>
      <c r="V587" s="162"/>
      <c r="W587" s="162"/>
      <c r="X587" s="162"/>
      <c r="Y587" s="162"/>
      <c r="Z587" s="151"/>
      <c r="AA587" s="151"/>
      <c r="AB587" s="151"/>
      <c r="AC587" s="151"/>
      <c r="AD587" s="151"/>
      <c r="AE587" s="151"/>
      <c r="AF587" s="151"/>
      <c r="AG587" s="151" t="s">
        <v>156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74">
        <v>162</v>
      </c>
      <c r="B588" s="175" t="s">
        <v>677</v>
      </c>
      <c r="C588" s="184" t="s">
        <v>678</v>
      </c>
      <c r="D588" s="176" t="s">
        <v>273</v>
      </c>
      <c r="E588" s="177">
        <v>2.9533499999999999</v>
      </c>
      <c r="F588" s="178"/>
      <c r="G588" s="179">
        <f>ROUND(E588*F588,2)</f>
        <v>0</v>
      </c>
      <c r="H588" s="178"/>
      <c r="I588" s="179">
        <f>ROUND(E588*H588,2)</f>
        <v>0</v>
      </c>
      <c r="J588" s="178"/>
      <c r="K588" s="179">
        <f>ROUND(E588*J588,2)</f>
        <v>0</v>
      </c>
      <c r="L588" s="179">
        <v>21</v>
      </c>
      <c r="M588" s="179">
        <f>G588*(1+L588/100)</f>
        <v>0</v>
      </c>
      <c r="N588" s="177">
        <v>0</v>
      </c>
      <c r="O588" s="177">
        <f>ROUND(E588*N588,2)</f>
        <v>0</v>
      </c>
      <c r="P588" s="177">
        <v>0</v>
      </c>
      <c r="Q588" s="177">
        <f>ROUND(E588*P588,2)</f>
        <v>0</v>
      </c>
      <c r="R588" s="179" t="s">
        <v>231</v>
      </c>
      <c r="S588" s="179" t="s">
        <v>148</v>
      </c>
      <c r="T588" s="180" t="s">
        <v>148</v>
      </c>
      <c r="U588" s="162">
        <v>0.94199999999999995</v>
      </c>
      <c r="V588" s="162">
        <f>ROUND(E588*U588,2)</f>
        <v>2.78</v>
      </c>
      <c r="W588" s="162"/>
      <c r="X588" s="162" t="s">
        <v>671</v>
      </c>
      <c r="Y588" s="162" t="s">
        <v>150</v>
      </c>
      <c r="Z588" s="151"/>
      <c r="AA588" s="151"/>
      <c r="AB588" s="151"/>
      <c r="AC588" s="151"/>
      <c r="AD588" s="151"/>
      <c r="AE588" s="151"/>
      <c r="AF588" s="151"/>
      <c r="AG588" s="151" t="s">
        <v>672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2" x14ac:dyDescent="0.2">
      <c r="A589" s="158"/>
      <c r="B589" s="159"/>
      <c r="C589" s="252"/>
      <c r="D589" s="253"/>
      <c r="E589" s="253"/>
      <c r="F589" s="253"/>
      <c r="G589" s="253"/>
      <c r="H589" s="162"/>
      <c r="I589" s="162"/>
      <c r="J589" s="162"/>
      <c r="K589" s="162"/>
      <c r="L589" s="162"/>
      <c r="M589" s="162"/>
      <c r="N589" s="161"/>
      <c r="O589" s="161"/>
      <c r="P589" s="161"/>
      <c r="Q589" s="161"/>
      <c r="R589" s="162"/>
      <c r="S589" s="162"/>
      <c r="T589" s="162"/>
      <c r="U589" s="162"/>
      <c r="V589" s="162"/>
      <c r="W589" s="162"/>
      <c r="X589" s="162"/>
      <c r="Y589" s="162"/>
      <c r="Z589" s="151"/>
      <c r="AA589" s="151"/>
      <c r="AB589" s="151"/>
      <c r="AC589" s="151"/>
      <c r="AD589" s="151"/>
      <c r="AE589" s="151"/>
      <c r="AF589" s="151"/>
      <c r="AG589" s="151" t="s">
        <v>156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ht="22.5" outlineLevel="1" x14ac:dyDescent="0.2">
      <c r="A590" s="174">
        <v>163</v>
      </c>
      <c r="B590" s="175" t="s">
        <v>679</v>
      </c>
      <c r="C590" s="184" t="s">
        <v>680</v>
      </c>
      <c r="D590" s="176" t="s">
        <v>273</v>
      </c>
      <c r="E590" s="177">
        <v>14.766769999999999</v>
      </c>
      <c r="F590" s="178"/>
      <c r="G590" s="179">
        <f>ROUND(E590*F590,2)</f>
        <v>0</v>
      </c>
      <c r="H590" s="178"/>
      <c r="I590" s="179">
        <f>ROUND(E590*H590,2)</f>
        <v>0</v>
      </c>
      <c r="J590" s="178"/>
      <c r="K590" s="179">
        <f>ROUND(E590*J590,2)</f>
        <v>0</v>
      </c>
      <c r="L590" s="179">
        <v>21</v>
      </c>
      <c r="M590" s="179">
        <f>G590*(1+L590/100)</f>
        <v>0</v>
      </c>
      <c r="N590" s="177">
        <v>0</v>
      </c>
      <c r="O590" s="177">
        <f>ROUND(E590*N590,2)</f>
        <v>0</v>
      </c>
      <c r="P590" s="177">
        <v>0</v>
      </c>
      <c r="Q590" s="177">
        <f>ROUND(E590*P590,2)</f>
        <v>0</v>
      </c>
      <c r="R590" s="179" t="s">
        <v>231</v>
      </c>
      <c r="S590" s="179" t="s">
        <v>148</v>
      </c>
      <c r="T590" s="180" t="s">
        <v>148</v>
      </c>
      <c r="U590" s="162">
        <v>0.105</v>
      </c>
      <c r="V590" s="162">
        <f>ROUND(E590*U590,2)</f>
        <v>1.55</v>
      </c>
      <c r="W590" s="162"/>
      <c r="X590" s="162" t="s">
        <v>671</v>
      </c>
      <c r="Y590" s="162" t="s">
        <v>150</v>
      </c>
      <c r="Z590" s="151"/>
      <c r="AA590" s="151"/>
      <c r="AB590" s="151"/>
      <c r="AC590" s="151"/>
      <c r="AD590" s="151"/>
      <c r="AE590" s="151"/>
      <c r="AF590" s="151"/>
      <c r="AG590" s="151" t="s">
        <v>672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2" x14ac:dyDescent="0.2">
      <c r="A591" s="158"/>
      <c r="B591" s="159"/>
      <c r="C591" s="252"/>
      <c r="D591" s="253"/>
      <c r="E591" s="253"/>
      <c r="F591" s="253"/>
      <c r="G591" s="253"/>
      <c r="H591" s="162"/>
      <c r="I591" s="162"/>
      <c r="J591" s="162"/>
      <c r="K591" s="162"/>
      <c r="L591" s="162"/>
      <c r="M591" s="162"/>
      <c r="N591" s="161"/>
      <c r="O591" s="161"/>
      <c r="P591" s="161"/>
      <c r="Q591" s="161"/>
      <c r="R591" s="162"/>
      <c r="S591" s="162"/>
      <c r="T591" s="162"/>
      <c r="U591" s="162"/>
      <c r="V591" s="162"/>
      <c r="W591" s="162"/>
      <c r="X591" s="162"/>
      <c r="Y591" s="162"/>
      <c r="Z591" s="151"/>
      <c r="AA591" s="151"/>
      <c r="AB591" s="151"/>
      <c r="AC591" s="151"/>
      <c r="AD591" s="151"/>
      <c r="AE591" s="151"/>
      <c r="AF591" s="151"/>
      <c r="AG591" s="151" t="s">
        <v>156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1" x14ac:dyDescent="0.2">
      <c r="A592" s="174">
        <v>164</v>
      </c>
      <c r="B592" s="175" t="s">
        <v>681</v>
      </c>
      <c r="C592" s="184" t="s">
        <v>682</v>
      </c>
      <c r="D592" s="176" t="s">
        <v>273</v>
      </c>
      <c r="E592" s="177">
        <v>2.9533499999999999</v>
      </c>
      <c r="F592" s="178"/>
      <c r="G592" s="179">
        <f>ROUND(E592*F592,2)</f>
        <v>0</v>
      </c>
      <c r="H592" s="178"/>
      <c r="I592" s="179">
        <f>ROUND(E592*H592,2)</f>
        <v>0</v>
      </c>
      <c r="J592" s="178"/>
      <c r="K592" s="179">
        <f>ROUND(E592*J592,2)</f>
        <v>0</v>
      </c>
      <c r="L592" s="179">
        <v>21</v>
      </c>
      <c r="M592" s="179">
        <f>G592*(1+L592/100)</f>
        <v>0</v>
      </c>
      <c r="N592" s="177">
        <v>0</v>
      </c>
      <c r="O592" s="177">
        <f>ROUND(E592*N592,2)</f>
        <v>0</v>
      </c>
      <c r="P592" s="177">
        <v>0</v>
      </c>
      <c r="Q592" s="177">
        <f>ROUND(E592*P592,2)</f>
        <v>0</v>
      </c>
      <c r="R592" s="179" t="s">
        <v>231</v>
      </c>
      <c r="S592" s="179" t="s">
        <v>148</v>
      </c>
      <c r="T592" s="180" t="s">
        <v>148</v>
      </c>
      <c r="U592" s="162">
        <v>0</v>
      </c>
      <c r="V592" s="162">
        <f>ROUND(E592*U592,2)</f>
        <v>0</v>
      </c>
      <c r="W592" s="162"/>
      <c r="X592" s="162" t="s">
        <v>671</v>
      </c>
      <c r="Y592" s="162" t="s">
        <v>150</v>
      </c>
      <c r="Z592" s="151"/>
      <c r="AA592" s="151"/>
      <c r="AB592" s="151"/>
      <c r="AC592" s="151"/>
      <c r="AD592" s="151"/>
      <c r="AE592" s="151"/>
      <c r="AF592" s="151"/>
      <c r="AG592" s="151" t="s">
        <v>672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2" x14ac:dyDescent="0.2">
      <c r="A593" s="158"/>
      <c r="B593" s="159"/>
      <c r="C593" s="252"/>
      <c r="D593" s="253"/>
      <c r="E593" s="253"/>
      <c r="F593" s="253"/>
      <c r="G593" s="253"/>
      <c r="H593" s="162"/>
      <c r="I593" s="162"/>
      <c r="J593" s="162"/>
      <c r="K593" s="162"/>
      <c r="L593" s="162"/>
      <c r="M593" s="162"/>
      <c r="N593" s="161"/>
      <c r="O593" s="161"/>
      <c r="P593" s="161"/>
      <c r="Q593" s="161"/>
      <c r="R593" s="162"/>
      <c r="S593" s="162"/>
      <c r="T593" s="162"/>
      <c r="U593" s="162"/>
      <c r="V593" s="162"/>
      <c r="W593" s="162"/>
      <c r="X593" s="162"/>
      <c r="Y593" s="162"/>
      <c r="Z593" s="151"/>
      <c r="AA593" s="151"/>
      <c r="AB593" s="151"/>
      <c r="AC593" s="151"/>
      <c r="AD593" s="151"/>
      <c r="AE593" s="151"/>
      <c r="AF593" s="151"/>
      <c r="AG593" s="151" t="s">
        <v>156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74">
        <v>165</v>
      </c>
      <c r="B594" s="175" t="s">
        <v>683</v>
      </c>
      <c r="C594" s="184" t="s">
        <v>684</v>
      </c>
      <c r="D594" s="176" t="s">
        <v>273</v>
      </c>
      <c r="E594" s="177">
        <v>2.7357200000000002</v>
      </c>
      <c r="F594" s="178"/>
      <c r="G594" s="179">
        <f>ROUND(E594*F594,2)</f>
        <v>0</v>
      </c>
      <c r="H594" s="178"/>
      <c r="I594" s="179">
        <f>ROUND(E594*H594,2)</f>
        <v>0</v>
      </c>
      <c r="J594" s="178"/>
      <c r="K594" s="179">
        <f>ROUND(E594*J594,2)</f>
        <v>0</v>
      </c>
      <c r="L594" s="179">
        <v>21</v>
      </c>
      <c r="M594" s="179">
        <f>G594*(1+L594/100)</f>
        <v>0</v>
      </c>
      <c r="N594" s="177">
        <v>0</v>
      </c>
      <c r="O594" s="177">
        <f>ROUND(E594*N594,2)</f>
        <v>0</v>
      </c>
      <c r="P594" s="177">
        <v>0</v>
      </c>
      <c r="Q594" s="177">
        <f>ROUND(E594*P594,2)</f>
        <v>0</v>
      </c>
      <c r="R594" s="179" t="s">
        <v>685</v>
      </c>
      <c r="S594" s="179" t="s">
        <v>148</v>
      </c>
      <c r="T594" s="180" t="s">
        <v>148</v>
      </c>
      <c r="U594" s="162">
        <v>0.01</v>
      </c>
      <c r="V594" s="162">
        <f>ROUND(E594*U594,2)</f>
        <v>0.03</v>
      </c>
      <c r="W594" s="162"/>
      <c r="X594" s="162" t="s">
        <v>671</v>
      </c>
      <c r="Y594" s="162" t="s">
        <v>150</v>
      </c>
      <c r="Z594" s="151"/>
      <c r="AA594" s="151"/>
      <c r="AB594" s="151"/>
      <c r="AC594" s="151"/>
      <c r="AD594" s="151"/>
      <c r="AE594" s="151"/>
      <c r="AF594" s="151"/>
      <c r="AG594" s="151" t="s">
        <v>672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2" x14ac:dyDescent="0.2">
      <c r="A595" s="158"/>
      <c r="B595" s="159"/>
      <c r="C595" s="248" t="s">
        <v>686</v>
      </c>
      <c r="D595" s="249"/>
      <c r="E595" s="249"/>
      <c r="F595" s="249"/>
      <c r="G595" s="249"/>
      <c r="H595" s="162"/>
      <c r="I595" s="162"/>
      <c r="J595" s="162"/>
      <c r="K595" s="162"/>
      <c r="L595" s="162"/>
      <c r="M595" s="162"/>
      <c r="N595" s="161"/>
      <c r="O595" s="161"/>
      <c r="P595" s="161"/>
      <c r="Q595" s="161"/>
      <c r="R595" s="162"/>
      <c r="S595" s="162"/>
      <c r="T595" s="162"/>
      <c r="U595" s="162"/>
      <c r="V595" s="162"/>
      <c r="W595" s="162"/>
      <c r="X595" s="162"/>
      <c r="Y595" s="162"/>
      <c r="Z595" s="151"/>
      <c r="AA595" s="151"/>
      <c r="AB595" s="151"/>
      <c r="AC595" s="151"/>
      <c r="AD595" s="151"/>
      <c r="AE595" s="151"/>
      <c r="AF595" s="151"/>
      <c r="AG595" s="151" t="s">
        <v>168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2" x14ac:dyDescent="0.2">
      <c r="A596" s="158"/>
      <c r="B596" s="159"/>
      <c r="C596" s="246"/>
      <c r="D596" s="247"/>
      <c r="E596" s="247"/>
      <c r="F596" s="247"/>
      <c r="G596" s="247"/>
      <c r="H596" s="162"/>
      <c r="I596" s="162"/>
      <c r="J596" s="162"/>
      <c r="K596" s="162"/>
      <c r="L596" s="162"/>
      <c r="M596" s="162"/>
      <c r="N596" s="161"/>
      <c r="O596" s="161"/>
      <c r="P596" s="161"/>
      <c r="Q596" s="161"/>
      <c r="R596" s="162"/>
      <c r="S596" s="162"/>
      <c r="T596" s="162"/>
      <c r="U596" s="162"/>
      <c r="V596" s="162"/>
      <c r="W596" s="162"/>
      <c r="X596" s="162"/>
      <c r="Y596" s="162"/>
      <c r="Z596" s="151"/>
      <c r="AA596" s="151"/>
      <c r="AB596" s="151"/>
      <c r="AC596" s="151"/>
      <c r="AD596" s="151"/>
      <c r="AE596" s="151"/>
      <c r="AF596" s="151"/>
      <c r="AG596" s="151" t="s">
        <v>156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x14ac:dyDescent="0.2">
      <c r="A597" s="167" t="s">
        <v>142</v>
      </c>
      <c r="B597" s="168" t="s">
        <v>113</v>
      </c>
      <c r="C597" s="183" t="s">
        <v>27</v>
      </c>
      <c r="D597" s="169"/>
      <c r="E597" s="170"/>
      <c r="F597" s="171"/>
      <c r="G597" s="171">
        <f>SUMIF(AG598:AG603,"&lt;&gt;NOR",G598:G603)</f>
        <v>0</v>
      </c>
      <c r="H597" s="171"/>
      <c r="I597" s="171">
        <f>SUM(I598:I603)</f>
        <v>0</v>
      </c>
      <c r="J597" s="171"/>
      <c r="K597" s="171">
        <f>SUM(K598:K603)</f>
        <v>0</v>
      </c>
      <c r="L597" s="171"/>
      <c r="M597" s="171">
        <f>SUM(M598:M603)</f>
        <v>0</v>
      </c>
      <c r="N597" s="170"/>
      <c r="O597" s="170">
        <f>SUM(O598:O603)</f>
        <v>0</v>
      </c>
      <c r="P597" s="170"/>
      <c r="Q597" s="170">
        <f>SUM(Q598:Q603)</f>
        <v>0</v>
      </c>
      <c r="R597" s="171"/>
      <c r="S597" s="171"/>
      <c r="T597" s="172"/>
      <c r="U597" s="166"/>
      <c r="V597" s="166">
        <f>SUM(V598:V603)</f>
        <v>0</v>
      </c>
      <c r="W597" s="166"/>
      <c r="X597" s="166"/>
      <c r="Y597" s="166"/>
      <c r="AG597" t="s">
        <v>143</v>
      </c>
    </row>
    <row r="598" spans="1:60" outlineLevel="1" x14ac:dyDescent="0.2">
      <c r="A598" s="174">
        <v>166</v>
      </c>
      <c r="B598" s="175" t="s">
        <v>687</v>
      </c>
      <c r="C598" s="184" t="s">
        <v>688</v>
      </c>
      <c r="D598" s="176" t="s">
        <v>689</v>
      </c>
      <c r="E598" s="177">
        <v>1</v>
      </c>
      <c r="F598" s="178"/>
      <c r="G598" s="179">
        <f>ROUND(E598*F598,2)</f>
        <v>0</v>
      </c>
      <c r="H598" s="178"/>
      <c r="I598" s="179">
        <f>ROUND(E598*H598,2)</f>
        <v>0</v>
      </c>
      <c r="J598" s="178"/>
      <c r="K598" s="179">
        <f>ROUND(E598*J598,2)</f>
        <v>0</v>
      </c>
      <c r="L598" s="179">
        <v>21</v>
      </c>
      <c r="M598" s="179">
        <f>G598*(1+L598/100)</f>
        <v>0</v>
      </c>
      <c r="N598" s="177">
        <v>0</v>
      </c>
      <c r="O598" s="177">
        <f>ROUND(E598*N598,2)</f>
        <v>0</v>
      </c>
      <c r="P598" s="177">
        <v>0</v>
      </c>
      <c r="Q598" s="177">
        <f>ROUND(E598*P598,2)</f>
        <v>0</v>
      </c>
      <c r="R598" s="179"/>
      <c r="S598" s="179" t="s">
        <v>148</v>
      </c>
      <c r="T598" s="180" t="s">
        <v>381</v>
      </c>
      <c r="U598" s="162">
        <v>0</v>
      </c>
      <c r="V598" s="162">
        <f>ROUND(E598*U598,2)</f>
        <v>0</v>
      </c>
      <c r="W598" s="162"/>
      <c r="X598" s="162" t="s">
        <v>690</v>
      </c>
      <c r="Y598" s="162" t="s">
        <v>150</v>
      </c>
      <c r="Z598" s="151"/>
      <c r="AA598" s="151"/>
      <c r="AB598" s="151"/>
      <c r="AC598" s="151"/>
      <c r="AD598" s="151"/>
      <c r="AE598" s="151"/>
      <c r="AF598" s="151"/>
      <c r="AG598" s="151" t="s">
        <v>691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2" x14ac:dyDescent="0.2">
      <c r="A599" s="158"/>
      <c r="B599" s="159"/>
      <c r="C599" s="252"/>
      <c r="D599" s="253"/>
      <c r="E599" s="253"/>
      <c r="F599" s="253"/>
      <c r="G599" s="253"/>
      <c r="H599" s="162"/>
      <c r="I599" s="162"/>
      <c r="J599" s="162"/>
      <c r="K599" s="162"/>
      <c r="L599" s="162"/>
      <c r="M599" s="162"/>
      <c r="N599" s="161"/>
      <c r="O599" s="161"/>
      <c r="P599" s="161"/>
      <c r="Q599" s="161"/>
      <c r="R599" s="162"/>
      <c r="S599" s="162"/>
      <c r="T599" s="162"/>
      <c r="U599" s="162"/>
      <c r="V599" s="162"/>
      <c r="W599" s="162"/>
      <c r="X599" s="162"/>
      <c r="Y599" s="162"/>
      <c r="Z599" s="151"/>
      <c r="AA599" s="151"/>
      <c r="AB599" s="151"/>
      <c r="AC599" s="151"/>
      <c r="AD599" s="151"/>
      <c r="AE599" s="151"/>
      <c r="AF599" s="151"/>
      <c r="AG599" s="151" t="s">
        <v>156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74">
        <v>167</v>
      </c>
      <c r="B600" s="175" t="s">
        <v>692</v>
      </c>
      <c r="C600" s="184" t="s">
        <v>693</v>
      </c>
      <c r="D600" s="176" t="s">
        <v>689</v>
      </c>
      <c r="E600" s="177">
        <v>1</v>
      </c>
      <c r="F600" s="178"/>
      <c r="G600" s="179">
        <f>ROUND(E600*F600,2)</f>
        <v>0</v>
      </c>
      <c r="H600" s="178"/>
      <c r="I600" s="179">
        <f>ROUND(E600*H600,2)</f>
        <v>0</v>
      </c>
      <c r="J600" s="178"/>
      <c r="K600" s="179">
        <f>ROUND(E600*J600,2)</f>
        <v>0</v>
      </c>
      <c r="L600" s="179">
        <v>21</v>
      </c>
      <c r="M600" s="179">
        <f>G600*(1+L600/100)</f>
        <v>0</v>
      </c>
      <c r="N600" s="177">
        <v>0</v>
      </c>
      <c r="O600" s="177">
        <f>ROUND(E600*N600,2)</f>
        <v>0</v>
      </c>
      <c r="P600" s="177">
        <v>0</v>
      </c>
      <c r="Q600" s="177">
        <f>ROUND(E600*P600,2)</f>
        <v>0</v>
      </c>
      <c r="R600" s="179"/>
      <c r="S600" s="179" t="s">
        <v>148</v>
      </c>
      <c r="T600" s="180" t="s">
        <v>381</v>
      </c>
      <c r="U600" s="162">
        <v>0</v>
      </c>
      <c r="V600" s="162">
        <f>ROUND(E600*U600,2)</f>
        <v>0</v>
      </c>
      <c r="W600" s="162"/>
      <c r="X600" s="162" t="s">
        <v>690</v>
      </c>
      <c r="Y600" s="162" t="s">
        <v>150</v>
      </c>
      <c r="Z600" s="151"/>
      <c r="AA600" s="151"/>
      <c r="AB600" s="151"/>
      <c r="AC600" s="151"/>
      <c r="AD600" s="151"/>
      <c r="AE600" s="151"/>
      <c r="AF600" s="151"/>
      <c r="AG600" s="151" t="s">
        <v>694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2" x14ac:dyDescent="0.2">
      <c r="A601" s="158"/>
      <c r="B601" s="159"/>
      <c r="C601" s="252"/>
      <c r="D601" s="253"/>
      <c r="E601" s="253"/>
      <c r="F601" s="253"/>
      <c r="G601" s="253"/>
      <c r="H601" s="162"/>
      <c r="I601" s="162"/>
      <c r="J601" s="162"/>
      <c r="K601" s="162"/>
      <c r="L601" s="162"/>
      <c r="M601" s="162"/>
      <c r="N601" s="161"/>
      <c r="O601" s="161"/>
      <c r="P601" s="161"/>
      <c r="Q601" s="161"/>
      <c r="R601" s="162"/>
      <c r="S601" s="162"/>
      <c r="T601" s="162"/>
      <c r="U601" s="162"/>
      <c r="V601" s="162"/>
      <c r="W601" s="162"/>
      <c r="X601" s="162"/>
      <c r="Y601" s="162"/>
      <c r="Z601" s="151"/>
      <c r="AA601" s="151"/>
      <c r="AB601" s="151"/>
      <c r="AC601" s="151"/>
      <c r="AD601" s="151"/>
      <c r="AE601" s="151"/>
      <c r="AF601" s="151"/>
      <c r="AG601" s="151" t="s">
        <v>156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74">
        <v>168</v>
      </c>
      <c r="B602" s="175" t="s">
        <v>695</v>
      </c>
      <c r="C602" s="184" t="s">
        <v>696</v>
      </c>
      <c r="D602" s="176" t="s">
        <v>689</v>
      </c>
      <c r="E602" s="177">
        <v>1</v>
      </c>
      <c r="F602" s="178"/>
      <c r="G602" s="179">
        <f>ROUND(E602*F602,2)</f>
        <v>0</v>
      </c>
      <c r="H602" s="178"/>
      <c r="I602" s="179">
        <f>ROUND(E602*H602,2)</f>
        <v>0</v>
      </c>
      <c r="J602" s="178"/>
      <c r="K602" s="179">
        <f>ROUND(E602*J602,2)</f>
        <v>0</v>
      </c>
      <c r="L602" s="179">
        <v>21</v>
      </c>
      <c r="M602" s="179">
        <f>G602*(1+L602/100)</f>
        <v>0</v>
      </c>
      <c r="N602" s="177">
        <v>0</v>
      </c>
      <c r="O602" s="177">
        <f>ROUND(E602*N602,2)</f>
        <v>0</v>
      </c>
      <c r="P602" s="177">
        <v>0</v>
      </c>
      <c r="Q602" s="177">
        <f>ROUND(E602*P602,2)</f>
        <v>0</v>
      </c>
      <c r="R602" s="179"/>
      <c r="S602" s="179" t="s">
        <v>148</v>
      </c>
      <c r="T602" s="180" t="s">
        <v>381</v>
      </c>
      <c r="U602" s="162">
        <v>0</v>
      </c>
      <c r="V602" s="162">
        <f>ROUND(E602*U602,2)</f>
        <v>0</v>
      </c>
      <c r="W602" s="162"/>
      <c r="X602" s="162" t="s">
        <v>690</v>
      </c>
      <c r="Y602" s="162" t="s">
        <v>150</v>
      </c>
      <c r="Z602" s="151"/>
      <c r="AA602" s="151"/>
      <c r="AB602" s="151"/>
      <c r="AC602" s="151"/>
      <c r="AD602" s="151"/>
      <c r="AE602" s="151"/>
      <c r="AF602" s="151"/>
      <c r="AG602" s="151" t="s">
        <v>694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2" x14ac:dyDescent="0.2">
      <c r="A603" s="158"/>
      <c r="B603" s="159"/>
      <c r="C603" s="252"/>
      <c r="D603" s="253"/>
      <c r="E603" s="253"/>
      <c r="F603" s="253"/>
      <c r="G603" s="253"/>
      <c r="H603" s="162"/>
      <c r="I603" s="162"/>
      <c r="J603" s="162"/>
      <c r="K603" s="162"/>
      <c r="L603" s="162"/>
      <c r="M603" s="162"/>
      <c r="N603" s="161"/>
      <c r="O603" s="161"/>
      <c r="P603" s="161"/>
      <c r="Q603" s="161"/>
      <c r="R603" s="162"/>
      <c r="S603" s="162"/>
      <c r="T603" s="162"/>
      <c r="U603" s="162"/>
      <c r="V603" s="162"/>
      <c r="W603" s="162"/>
      <c r="X603" s="162"/>
      <c r="Y603" s="162"/>
      <c r="Z603" s="151"/>
      <c r="AA603" s="151"/>
      <c r="AB603" s="151"/>
      <c r="AC603" s="151"/>
      <c r="AD603" s="151"/>
      <c r="AE603" s="151"/>
      <c r="AF603" s="151"/>
      <c r="AG603" s="151" t="s">
        <v>156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x14ac:dyDescent="0.2">
      <c r="A604" s="167" t="s">
        <v>142</v>
      </c>
      <c r="B604" s="168" t="s">
        <v>114</v>
      </c>
      <c r="C604" s="183" t="s">
        <v>28</v>
      </c>
      <c r="D604" s="169"/>
      <c r="E604" s="170"/>
      <c r="F604" s="171"/>
      <c r="G604" s="171">
        <f>SUMIF(AG605:AG614,"&lt;&gt;NOR",G605:G614)</f>
        <v>0</v>
      </c>
      <c r="H604" s="171"/>
      <c r="I604" s="171">
        <f>SUM(I605:I614)</f>
        <v>0</v>
      </c>
      <c r="J604" s="171"/>
      <c r="K604" s="171">
        <f>SUM(K605:K614)</f>
        <v>0</v>
      </c>
      <c r="L604" s="171"/>
      <c r="M604" s="171">
        <f>SUM(M605:M614)</f>
        <v>0</v>
      </c>
      <c r="N604" s="170"/>
      <c r="O604" s="170">
        <f>SUM(O605:O614)</f>
        <v>0</v>
      </c>
      <c r="P604" s="170"/>
      <c r="Q604" s="170">
        <f>SUM(Q605:Q614)</f>
        <v>0</v>
      </c>
      <c r="R604" s="171"/>
      <c r="S604" s="171"/>
      <c r="T604" s="172"/>
      <c r="U604" s="166"/>
      <c r="V604" s="166">
        <f>SUM(V605:V614)</f>
        <v>0</v>
      </c>
      <c r="W604" s="166"/>
      <c r="X604" s="166"/>
      <c r="Y604" s="166"/>
      <c r="AG604" t="s">
        <v>143</v>
      </c>
    </row>
    <row r="605" spans="1:60" outlineLevel="1" x14ac:dyDescent="0.2">
      <c r="A605" s="174">
        <v>169</v>
      </c>
      <c r="B605" s="175" t="s">
        <v>697</v>
      </c>
      <c r="C605" s="184" t="s">
        <v>698</v>
      </c>
      <c r="D605" s="176" t="s">
        <v>689</v>
      </c>
      <c r="E605" s="177">
        <v>1</v>
      </c>
      <c r="F605" s="178"/>
      <c r="G605" s="179">
        <f>ROUND(E605*F605,2)</f>
        <v>0</v>
      </c>
      <c r="H605" s="178"/>
      <c r="I605" s="179">
        <f>ROUND(E605*H605,2)</f>
        <v>0</v>
      </c>
      <c r="J605" s="178"/>
      <c r="K605" s="179">
        <f>ROUND(E605*J605,2)</f>
        <v>0</v>
      </c>
      <c r="L605" s="179">
        <v>21</v>
      </c>
      <c r="M605" s="179">
        <f>G605*(1+L605/100)</f>
        <v>0</v>
      </c>
      <c r="N605" s="177">
        <v>0</v>
      </c>
      <c r="O605" s="177">
        <f>ROUND(E605*N605,2)</f>
        <v>0</v>
      </c>
      <c r="P605" s="177">
        <v>0</v>
      </c>
      <c r="Q605" s="177">
        <f>ROUND(E605*P605,2)</f>
        <v>0</v>
      </c>
      <c r="R605" s="179"/>
      <c r="S605" s="179" t="s">
        <v>148</v>
      </c>
      <c r="T605" s="180" t="s">
        <v>381</v>
      </c>
      <c r="U605" s="162">
        <v>0</v>
      </c>
      <c r="V605" s="162">
        <f>ROUND(E605*U605,2)</f>
        <v>0</v>
      </c>
      <c r="W605" s="162"/>
      <c r="X605" s="162" t="s">
        <v>690</v>
      </c>
      <c r="Y605" s="162" t="s">
        <v>150</v>
      </c>
      <c r="Z605" s="151"/>
      <c r="AA605" s="151"/>
      <c r="AB605" s="151"/>
      <c r="AC605" s="151"/>
      <c r="AD605" s="151"/>
      <c r="AE605" s="151"/>
      <c r="AF605" s="151"/>
      <c r="AG605" s="151" t="s">
        <v>699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252"/>
      <c r="D606" s="253"/>
      <c r="E606" s="253"/>
      <c r="F606" s="253"/>
      <c r="G606" s="253"/>
      <c r="H606" s="162"/>
      <c r="I606" s="162"/>
      <c r="J606" s="162"/>
      <c r="K606" s="162"/>
      <c r="L606" s="162"/>
      <c r="M606" s="162"/>
      <c r="N606" s="161"/>
      <c r="O606" s="161"/>
      <c r="P606" s="161"/>
      <c r="Q606" s="161"/>
      <c r="R606" s="162"/>
      <c r="S606" s="162"/>
      <c r="T606" s="162"/>
      <c r="U606" s="162"/>
      <c r="V606" s="162"/>
      <c r="W606" s="162"/>
      <c r="X606" s="162"/>
      <c r="Y606" s="162"/>
      <c r="Z606" s="151"/>
      <c r="AA606" s="151"/>
      <c r="AB606" s="151"/>
      <c r="AC606" s="151"/>
      <c r="AD606" s="151"/>
      <c r="AE606" s="151"/>
      <c r="AF606" s="151"/>
      <c r="AG606" s="151" t="s">
        <v>156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74">
        <v>170</v>
      </c>
      <c r="B607" s="175" t="s">
        <v>700</v>
      </c>
      <c r="C607" s="184" t="s">
        <v>701</v>
      </c>
      <c r="D607" s="176" t="s">
        <v>689</v>
      </c>
      <c r="E607" s="177">
        <v>1</v>
      </c>
      <c r="F607" s="178"/>
      <c r="G607" s="179">
        <f>ROUND(E607*F607,2)</f>
        <v>0</v>
      </c>
      <c r="H607" s="178"/>
      <c r="I607" s="179">
        <f>ROUND(E607*H607,2)</f>
        <v>0</v>
      </c>
      <c r="J607" s="178"/>
      <c r="K607" s="179">
        <f>ROUND(E607*J607,2)</f>
        <v>0</v>
      </c>
      <c r="L607" s="179">
        <v>21</v>
      </c>
      <c r="M607" s="179">
        <f>G607*(1+L607/100)</f>
        <v>0</v>
      </c>
      <c r="N607" s="177">
        <v>0</v>
      </c>
      <c r="O607" s="177">
        <f>ROUND(E607*N607,2)</f>
        <v>0</v>
      </c>
      <c r="P607" s="177">
        <v>0</v>
      </c>
      <c r="Q607" s="177">
        <f>ROUND(E607*P607,2)</f>
        <v>0</v>
      </c>
      <c r="R607" s="179"/>
      <c r="S607" s="179" t="s">
        <v>148</v>
      </c>
      <c r="T607" s="180" t="s">
        <v>381</v>
      </c>
      <c r="U607" s="162">
        <v>0</v>
      </c>
      <c r="V607" s="162">
        <f>ROUND(E607*U607,2)</f>
        <v>0</v>
      </c>
      <c r="W607" s="162"/>
      <c r="X607" s="162" t="s">
        <v>690</v>
      </c>
      <c r="Y607" s="162" t="s">
        <v>150</v>
      </c>
      <c r="Z607" s="151"/>
      <c r="AA607" s="151"/>
      <c r="AB607" s="151"/>
      <c r="AC607" s="151"/>
      <c r="AD607" s="151"/>
      <c r="AE607" s="151"/>
      <c r="AF607" s="151"/>
      <c r="AG607" s="151" t="s">
        <v>699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2" x14ac:dyDescent="0.2">
      <c r="A608" s="158"/>
      <c r="B608" s="159"/>
      <c r="C608" s="252"/>
      <c r="D608" s="253"/>
      <c r="E608" s="253"/>
      <c r="F608" s="253"/>
      <c r="G608" s="253"/>
      <c r="H608" s="162"/>
      <c r="I608" s="162"/>
      <c r="J608" s="162"/>
      <c r="K608" s="162"/>
      <c r="L608" s="162"/>
      <c r="M608" s="162"/>
      <c r="N608" s="161"/>
      <c r="O608" s="161"/>
      <c r="P608" s="161"/>
      <c r="Q608" s="161"/>
      <c r="R608" s="162"/>
      <c r="S608" s="162"/>
      <c r="T608" s="162"/>
      <c r="U608" s="162"/>
      <c r="V608" s="162"/>
      <c r="W608" s="162"/>
      <c r="X608" s="162"/>
      <c r="Y608" s="162"/>
      <c r="Z608" s="151"/>
      <c r="AA608" s="151"/>
      <c r="AB608" s="151"/>
      <c r="AC608" s="151"/>
      <c r="AD608" s="151"/>
      <c r="AE608" s="151"/>
      <c r="AF608" s="151"/>
      <c r="AG608" s="151" t="s">
        <v>156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74">
        <v>171</v>
      </c>
      <c r="B609" s="175" t="s">
        <v>702</v>
      </c>
      <c r="C609" s="184" t="s">
        <v>703</v>
      </c>
      <c r="D609" s="176" t="s">
        <v>689</v>
      </c>
      <c r="E609" s="177">
        <v>1</v>
      </c>
      <c r="F609" s="178"/>
      <c r="G609" s="179">
        <f>ROUND(E609*F609,2)</f>
        <v>0</v>
      </c>
      <c r="H609" s="178"/>
      <c r="I609" s="179">
        <f>ROUND(E609*H609,2)</f>
        <v>0</v>
      </c>
      <c r="J609" s="178"/>
      <c r="K609" s="179">
        <f>ROUND(E609*J609,2)</f>
        <v>0</v>
      </c>
      <c r="L609" s="179">
        <v>21</v>
      </c>
      <c r="M609" s="179">
        <f>G609*(1+L609/100)</f>
        <v>0</v>
      </c>
      <c r="N609" s="177">
        <v>0</v>
      </c>
      <c r="O609" s="177">
        <f>ROUND(E609*N609,2)</f>
        <v>0</v>
      </c>
      <c r="P609" s="177">
        <v>0</v>
      </c>
      <c r="Q609" s="177">
        <f>ROUND(E609*P609,2)</f>
        <v>0</v>
      </c>
      <c r="R609" s="179"/>
      <c r="S609" s="179" t="s">
        <v>148</v>
      </c>
      <c r="T609" s="180" t="s">
        <v>381</v>
      </c>
      <c r="U609" s="162">
        <v>0</v>
      </c>
      <c r="V609" s="162">
        <f>ROUND(E609*U609,2)</f>
        <v>0</v>
      </c>
      <c r="W609" s="162"/>
      <c r="X609" s="162" t="s">
        <v>690</v>
      </c>
      <c r="Y609" s="162" t="s">
        <v>150</v>
      </c>
      <c r="Z609" s="151"/>
      <c r="AA609" s="151"/>
      <c r="AB609" s="151"/>
      <c r="AC609" s="151"/>
      <c r="AD609" s="151"/>
      <c r="AE609" s="151"/>
      <c r="AF609" s="151"/>
      <c r="AG609" s="151" t="s">
        <v>699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2" x14ac:dyDescent="0.2">
      <c r="A610" s="158"/>
      <c r="B610" s="159"/>
      <c r="C610" s="252"/>
      <c r="D610" s="253"/>
      <c r="E610" s="253"/>
      <c r="F610" s="253"/>
      <c r="G610" s="253"/>
      <c r="H610" s="162"/>
      <c r="I610" s="162"/>
      <c r="J610" s="162"/>
      <c r="K610" s="162"/>
      <c r="L610" s="162"/>
      <c r="M610" s="162"/>
      <c r="N610" s="161"/>
      <c r="O610" s="161"/>
      <c r="P610" s="161"/>
      <c r="Q610" s="161"/>
      <c r="R610" s="162"/>
      <c r="S610" s="162"/>
      <c r="T610" s="162"/>
      <c r="U610" s="162"/>
      <c r="V610" s="162"/>
      <c r="W610" s="162"/>
      <c r="X610" s="162"/>
      <c r="Y610" s="162"/>
      <c r="Z610" s="151"/>
      <c r="AA610" s="151"/>
      <c r="AB610" s="151"/>
      <c r="AC610" s="151"/>
      <c r="AD610" s="151"/>
      <c r="AE610" s="151"/>
      <c r="AF610" s="151"/>
      <c r="AG610" s="151" t="s">
        <v>156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74">
        <v>172</v>
      </c>
      <c r="B611" s="175" t="s">
        <v>704</v>
      </c>
      <c r="C611" s="184" t="s">
        <v>705</v>
      </c>
      <c r="D611" s="176" t="s">
        <v>689</v>
      </c>
      <c r="E611" s="177">
        <v>1</v>
      </c>
      <c r="F611" s="178"/>
      <c r="G611" s="179">
        <f>ROUND(E611*F611,2)</f>
        <v>0</v>
      </c>
      <c r="H611" s="178"/>
      <c r="I611" s="179">
        <f>ROUND(E611*H611,2)</f>
        <v>0</v>
      </c>
      <c r="J611" s="178"/>
      <c r="K611" s="179">
        <f>ROUND(E611*J611,2)</f>
        <v>0</v>
      </c>
      <c r="L611" s="179">
        <v>21</v>
      </c>
      <c r="M611" s="179">
        <f>G611*(1+L611/100)</f>
        <v>0</v>
      </c>
      <c r="N611" s="177">
        <v>0</v>
      </c>
      <c r="O611" s="177">
        <f>ROUND(E611*N611,2)</f>
        <v>0</v>
      </c>
      <c r="P611" s="177">
        <v>0</v>
      </c>
      <c r="Q611" s="177">
        <f>ROUND(E611*P611,2)</f>
        <v>0</v>
      </c>
      <c r="R611" s="179"/>
      <c r="S611" s="179" t="s">
        <v>148</v>
      </c>
      <c r="T611" s="180" t="s">
        <v>381</v>
      </c>
      <c r="U611" s="162">
        <v>0</v>
      </c>
      <c r="V611" s="162">
        <f>ROUND(E611*U611,2)</f>
        <v>0</v>
      </c>
      <c r="W611" s="162"/>
      <c r="X611" s="162" t="s">
        <v>690</v>
      </c>
      <c r="Y611" s="162" t="s">
        <v>150</v>
      </c>
      <c r="Z611" s="151"/>
      <c r="AA611" s="151"/>
      <c r="AB611" s="151"/>
      <c r="AC611" s="151"/>
      <c r="AD611" s="151"/>
      <c r="AE611" s="151"/>
      <c r="AF611" s="151"/>
      <c r="AG611" s="151" t="s">
        <v>699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2" x14ac:dyDescent="0.2">
      <c r="A612" s="158"/>
      <c r="B612" s="159"/>
      <c r="C612" s="252"/>
      <c r="D612" s="253"/>
      <c r="E612" s="253"/>
      <c r="F612" s="253"/>
      <c r="G612" s="253"/>
      <c r="H612" s="162"/>
      <c r="I612" s="162"/>
      <c r="J612" s="162"/>
      <c r="K612" s="162"/>
      <c r="L612" s="162"/>
      <c r="M612" s="162"/>
      <c r="N612" s="161"/>
      <c r="O612" s="161"/>
      <c r="P612" s="161"/>
      <c r="Q612" s="161"/>
      <c r="R612" s="162"/>
      <c r="S612" s="162"/>
      <c r="T612" s="162"/>
      <c r="U612" s="162"/>
      <c r="V612" s="162"/>
      <c r="W612" s="162"/>
      <c r="X612" s="162"/>
      <c r="Y612" s="162"/>
      <c r="Z612" s="151"/>
      <c r="AA612" s="151"/>
      <c r="AB612" s="151"/>
      <c r="AC612" s="151"/>
      <c r="AD612" s="151"/>
      <c r="AE612" s="151"/>
      <c r="AF612" s="151"/>
      <c r="AG612" s="151" t="s">
        <v>156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74">
        <v>173</v>
      </c>
      <c r="B613" s="175" t="s">
        <v>706</v>
      </c>
      <c r="C613" s="184" t="s">
        <v>707</v>
      </c>
      <c r="D613" s="176" t="s">
        <v>689</v>
      </c>
      <c r="E613" s="177">
        <v>1</v>
      </c>
      <c r="F613" s="178"/>
      <c r="G613" s="179">
        <f>ROUND(E613*F613,2)</f>
        <v>0</v>
      </c>
      <c r="H613" s="178"/>
      <c r="I613" s="179">
        <f>ROUND(E613*H613,2)</f>
        <v>0</v>
      </c>
      <c r="J613" s="178"/>
      <c r="K613" s="179">
        <f>ROUND(E613*J613,2)</f>
        <v>0</v>
      </c>
      <c r="L613" s="179">
        <v>21</v>
      </c>
      <c r="M613" s="179">
        <f>G613*(1+L613/100)</f>
        <v>0</v>
      </c>
      <c r="N613" s="177">
        <v>0</v>
      </c>
      <c r="O613" s="177">
        <f>ROUND(E613*N613,2)</f>
        <v>0</v>
      </c>
      <c r="P613" s="177">
        <v>0</v>
      </c>
      <c r="Q613" s="177">
        <f>ROUND(E613*P613,2)</f>
        <v>0</v>
      </c>
      <c r="R613" s="179"/>
      <c r="S613" s="179" t="s">
        <v>148</v>
      </c>
      <c r="T613" s="180" t="s">
        <v>381</v>
      </c>
      <c r="U613" s="162">
        <v>0</v>
      </c>
      <c r="V613" s="162">
        <f>ROUND(E613*U613,2)</f>
        <v>0</v>
      </c>
      <c r="W613" s="162"/>
      <c r="X613" s="162" t="s">
        <v>690</v>
      </c>
      <c r="Y613" s="162" t="s">
        <v>150</v>
      </c>
      <c r="Z613" s="151"/>
      <c r="AA613" s="151"/>
      <c r="AB613" s="151"/>
      <c r="AC613" s="151"/>
      <c r="AD613" s="151"/>
      <c r="AE613" s="151"/>
      <c r="AF613" s="151"/>
      <c r="AG613" s="151" t="s">
        <v>699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2" x14ac:dyDescent="0.2">
      <c r="A614" s="158"/>
      <c r="B614" s="159"/>
      <c r="C614" s="252"/>
      <c r="D614" s="253"/>
      <c r="E614" s="253"/>
      <c r="F614" s="253"/>
      <c r="G614" s="253"/>
      <c r="H614" s="162"/>
      <c r="I614" s="162"/>
      <c r="J614" s="162"/>
      <c r="K614" s="162"/>
      <c r="L614" s="162"/>
      <c r="M614" s="162"/>
      <c r="N614" s="161"/>
      <c r="O614" s="161"/>
      <c r="P614" s="161"/>
      <c r="Q614" s="161"/>
      <c r="R614" s="162"/>
      <c r="S614" s="162"/>
      <c r="T614" s="162"/>
      <c r="U614" s="162"/>
      <c r="V614" s="162"/>
      <c r="W614" s="162"/>
      <c r="X614" s="162"/>
      <c r="Y614" s="162"/>
      <c r="Z614" s="151"/>
      <c r="AA614" s="151"/>
      <c r="AB614" s="151"/>
      <c r="AC614" s="151"/>
      <c r="AD614" s="151"/>
      <c r="AE614" s="151"/>
      <c r="AF614" s="151"/>
      <c r="AG614" s="151" t="s">
        <v>156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x14ac:dyDescent="0.2">
      <c r="A615" s="3"/>
      <c r="B615" s="4"/>
      <c r="C615" s="187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AE615">
        <v>15</v>
      </c>
      <c r="AF615">
        <v>21</v>
      </c>
      <c r="AG615" t="s">
        <v>128</v>
      </c>
    </row>
    <row r="616" spans="1:60" x14ac:dyDescent="0.2">
      <c r="A616" s="154"/>
      <c r="B616" s="155" t="s">
        <v>29</v>
      </c>
      <c r="C616" s="188"/>
      <c r="D616" s="156"/>
      <c r="E616" s="157"/>
      <c r="F616" s="157"/>
      <c r="G616" s="173">
        <f>G8+G14+G36+G57+G66+G77+G81+G108+G127+G131+G174+G225+G243+G253+G269+G351+G361+G403+G417+G434+G457+G467+G556+G578+G581+G597+G604</f>
        <v>0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AE616">
        <f>SUMIF(L7:L614,AE615,G7:G614)</f>
        <v>0</v>
      </c>
      <c r="AF616">
        <f>SUMIF(L7:L614,AF615,G7:G614)</f>
        <v>0</v>
      </c>
      <c r="AG616" t="s">
        <v>708</v>
      </c>
    </row>
    <row r="617" spans="1:60" x14ac:dyDescent="0.2">
      <c r="C617" s="189"/>
      <c r="D617" s="10"/>
      <c r="AG617" t="s">
        <v>709</v>
      </c>
    </row>
    <row r="618" spans="1:60" x14ac:dyDescent="0.2">
      <c r="D618" s="10"/>
    </row>
    <row r="619" spans="1:60" x14ac:dyDescent="0.2">
      <c r="D619" s="10"/>
    </row>
    <row r="620" spans="1:60" x14ac:dyDescent="0.2">
      <c r="D620" s="10"/>
    </row>
    <row r="621" spans="1:60" x14ac:dyDescent="0.2">
      <c r="D621" s="10"/>
    </row>
    <row r="622" spans="1:60" x14ac:dyDescent="0.2">
      <c r="D622" s="10"/>
    </row>
    <row r="623" spans="1:60" x14ac:dyDescent="0.2">
      <c r="D623" s="10"/>
    </row>
    <row r="624" spans="1:60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sheetProtection algorithmName="SHA-512" hashValue="RcyAmzVwEgzgJ5jCIU3tTmKcux4gZZ4JIIEjcDxYb3VAUpkkFEMYrKUTfkAe/doc/zULliiwqVaELpK7Ia/gzA==" saltValue="4NnqyB+rVFrkOcQh/jYQCg==" spinCount="100000" sheet="1" formatRows="0"/>
  <mergeCells count="218">
    <mergeCell ref="C610:G610"/>
    <mergeCell ref="C612:G612"/>
    <mergeCell ref="C614:G614"/>
    <mergeCell ref="D2:G2"/>
    <mergeCell ref="D3:G3"/>
    <mergeCell ref="D4:G4"/>
    <mergeCell ref="B2:C2"/>
    <mergeCell ref="B3:C3"/>
    <mergeCell ref="B4:C4"/>
    <mergeCell ref="C596:G596"/>
    <mergeCell ref="C599:G599"/>
    <mergeCell ref="C601:G601"/>
    <mergeCell ref="C603:G603"/>
    <mergeCell ref="C606:G606"/>
    <mergeCell ref="C608:G608"/>
    <mergeCell ref="C585:G585"/>
    <mergeCell ref="C587:G587"/>
    <mergeCell ref="C589:G589"/>
    <mergeCell ref="C591:G591"/>
    <mergeCell ref="C593:G593"/>
    <mergeCell ref="C595:G595"/>
    <mergeCell ref="C571:G571"/>
    <mergeCell ref="C573:G573"/>
    <mergeCell ref="C575:G575"/>
    <mergeCell ref="C577:G577"/>
    <mergeCell ref="C580:G580"/>
    <mergeCell ref="C583:G583"/>
    <mergeCell ref="C555:G555"/>
    <mergeCell ref="C559:G559"/>
    <mergeCell ref="C562:G562"/>
    <mergeCell ref="C565:G565"/>
    <mergeCell ref="C567:G567"/>
    <mergeCell ref="C569:G569"/>
    <mergeCell ref="C543:G543"/>
    <mergeCell ref="C545:G545"/>
    <mergeCell ref="C547:G547"/>
    <mergeCell ref="C549:G549"/>
    <mergeCell ref="C551:G551"/>
    <mergeCell ref="C553:G553"/>
    <mergeCell ref="C531:G531"/>
    <mergeCell ref="C533:G533"/>
    <mergeCell ref="C535:G535"/>
    <mergeCell ref="C537:G537"/>
    <mergeCell ref="C539:G539"/>
    <mergeCell ref="C541:G541"/>
    <mergeCell ref="C512:G512"/>
    <mergeCell ref="C514:G514"/>
    <mergeCell ref="C516:G516"/>
    <mergeCell ref="C518:G518"/>
    <mergeCell ref="C526:G526"/>
    <mergeCell ref="C529:G529"/>
    <mergeCell ref="C498:G498"/>
    <mergeCell ref="C500:G500"/>
    <mergeCell ref="C502:G502"/>
    <mergeCell ref="C504:G504"/>
    <mergeCell ref="C506:G506"/>
    <mergeCell ref="C510:G510"/>
    <mergeCell ref="C486:G486"/>
    <mergeCell ref="C488:G488"/>
    <mergeCell ref="C491:G491"/>
    <mergeCell ref="C493:G493"/>
    <mergeCell ref="C495:G495"/>
    <mergeCell ref="C497:G497"/>
    <mergeCell ref="C473:G473"/>
    <mergeCell ref="C475:G475"/>
    <mergeCell ref="C477:G477"/>
    <mergeCell ref="C479:G479"/>
    <mergeCell ref="C481:G481"/>
    <mergeCell ref="C483:G483"/>
    <mergeCell ref="C456:G456"/>
    <mergeCell ref="C460:G460"/>
    <mergeCell ref="C464:G464"/>
    <mergeCell ref="C466:G466"/>
    <mergeCell ref="C429:G429"/>
    <mergeCell ref="C431:G431"/>
    <mergeCell ref="C433:G433"/>
    <mergeCell ref="C443:G443"/>
    <mergeCell ref="C446:G446"/>
    <mergeCell ref="C448:G448"/>
    <mergeCell ref="C410:G410"/>
    <mergeCell ref="C412:G412"/>
    <mergeCell ref="C414:G414"/>
    <mergeCell ref="C416:G416"/>
    <mergeCell ref="C420:G420"/>
    <mergeCell ref="C424:G424"/>
    <mergeCell ref="C390:G390"/>
    <mergeCell ref="C392:G392"/>
    <mergeCell ref="C399:G399"/>
    <mergeCell ref="C401:G401"/>
    <mergeCell ref="C402:G402"/>
    <mergeCell ref="C407:G407"/>
    <mergeCell ref="C359:G359"/>
    <mergeCell ref="C360:G360"/>
    <mergeCell ref="C368:G368"/>
    <mergeCell ref="C374:G374"/>
    <mergeCell ref="C377:G377"/>
    <mergeCell ref="C387:G387"/>
    <mergeCell ref="C344:G344"/>
    <mergeCell ref="C347:G347"/>
    <mergeCell ref="C349:G349"/>
    <mergeCell ref="C350:G350"/>
    <mergeCell ref="C354:G354"/>
    <mergeCell ref="C357:G357"/>
    <mergeCell ref="C316:G316"/>
    <mergeCell ref="C326:G326"/>
    <mergeCell ref="C329:G329"/>
    <mergeCell ref="C333:G333"/>
    <mergeCell ref="C336:G336"/>
    <mergeCell ref="C341:G341"/>
    <mergeCell ref="C299:G299"/>
    <mergeCell ref="C303:G303"/>
    <mergeCell ref="C306:G306"/>
    <mergeCell ref="C309:G309"/>
    <mergeCell ref="C311:G311"/>
    <mergeCell ref="C313:G313"/>
    <mergeCell ref="C268:G268"/>
    <mergeCell ref="C272:G272"/>
    <mergeCell ref="C276:G276"/>
    <mergeCell ref="C286:G286"/>
    <mergeCell ref="C291:G291"/>
    <mergeCell ref="C294:G294"/>
    <mergeCell ref="C255:G255"/>
    <mergeCell ref="C258:G258"/>
    <mergeCell ref="C261:G261"/>
    <mergeCell ref="C264:G264"/>
    <mergeCell ref="C266:G266"/>
    <mergeCell ref="C241:G241"/>
    <mergeCell ref="C242:G242"/>
    <mergeCell ref="C246:G246"/>
    <mergeCell ref="C249:G249"/>
    <mergeCell ref="C251:G251"/>
    <mergeCell ref="C252:G252"/>
    <mergeCell ref="C229:G229"/>
    <mergeCell ref="C231:G231"/>
    <mergeCell ref="C233:G233"/>
    <mergeCell ref="C235:G235"/>
    <mergeCell ref="C237:G237"/>
    <mergeCell ref="C239:G239"/>
    <mergeCell ref="C215:G215"/>
    <mergeCell ref="C218:G218"/>
    <mergeCell ref="C221:G221"/>
    <mergeCell ref="C223:G223"/>
    <mergeCell ref="C224:G224"/>
    <mergeCell ref="C227:G227"/>
    <mergeCell ref="C196:G196"/>
    <mergeCell ref="C199:G199"/>
    <mergeCell ref="C204:G204"/>
    <mergeCell ref="C206:G206"/>
    <mergeCell ref="C208:G208"/>
    <mergeCell ref="C211:G211"/>
    <mergeCell ref="C184:G184"/>
    <mergeCell ref="C188:G188"/>
    <mergeCell ref="C191:G191"/>
    <mergeCell ref="C193:G193"/>
    <mergeCell ref="C167:G167"/>
    <mergeCell ref="C170:G170"/>
    <mergeCell ref="C172:G172"/>
    <mergeCell ref="C173:G173"/>
    <mergeCell ref="C176:G176"/>
    <mergeCell ref="C180:G180"/>
    <mergeCell ref="C155:G155"/>
    <mergeCell ref="C156:G156"/>
    <mergeCell ref="C160:G160"/>
    <mergeCell ref="C163:G163"/>
    <mergeCell ref="C142:G142"/>
    <mergeCell ref="C144:G144"/>
    <mergeCell ref="C147:G147"/>
    <mergeCell ref="C150:G150"/>
    <mergeCell ref="C152:G152"/>
    <mergeCell ref="C153:G153"/>
    <mergeCell ref="C130:G130"/>
    <mergeCell ref="C133:G133"/>
    <mergeCell ref="C136:G136"/>
    <mergeCell ref="C138:G138"/>
    <mergeCell ref="C140:G140"/>
    <mergeCell ref="C114:G114"/>
    <mergeCell ref="C118:G118"/>
    <mergeCell ref="C122:G122"/>
    <mergeCell ref="C124:G124"/>
    <mergeCell ref="C126:G126"/>
    <mergeCell ref="C129:G129"/>
    <mergeCell ref="C103:G103"/>
    <mergeCell ref="C105:G105"/>
    <mergeCell ref="C107:G107"/>
    <mergeCell ref="C110:G110"/>
    <mergeCell ref="C112:G112"/>
    <mergeCell ref="C84:G84"/>
    <mergeCell ref="C86:G86"/>
    <mergeCell ref="C88:G88"/>
    <mergeCell ref="C90:G90"/>
    <mergeCell ref="C92:G92"/>
    <mergeCell ref="C94:G94"/>
    <mergeCell ref="C65:G65"/>
    <mergeCell ref="C69:G69"/>
    <mergeCell ref="C71:G71"/>
    <mergeCell ref="C73:G73"/>
    <mergeCell ref="C76:G76"/>
    <mergeCell ref="C80:G80"/>
    <mergeCell ref="C53:G53"/>
    <mergeCell ref="C56:G56"/>
    <mergeCell ref="C59:G59"/>
    <mergeCell ref="C61:G61"/>
    <mergeCell ref="C63:G63"/>
    <mergeCell ref="A1:G1"/>
    <mergeCell ref="C13:G13"/>
    <mergeCell ref="C17:G17"/>
    <mergeCell ref="C35:G35"/>
    <mergeCell ref="C38:G38"/>
    <mergeCell ref="C44:G44"/>
    <mergeCell ref="C46:G46"/>
    <mergeCell ref="C49:G49"/>
    <mergeCell ref="C51:G51"/>
    <mergeCell ref="C19:G19"/>
    <mergeCell ref="C21:G21"/>
    <mergeCell ref="C23:G23"/>
    <mergeCell ref="C26:G26"/>
    <mergeCell ref="C28:G28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01 013.01_2019_22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'01 013.01_2019_22 Pol'!Názvy_tisku</vt:lpstr>
      <vt:lpstr>oadresa</vt:lpstr>
      <vt:lpstr>Stavba!Objednatel</vt:lpstr>
      <vt:lpstr>Stavba!Objekt</vt:lpstr>
      <vt:lpstr>'01 013.01_2019_22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Ilko</dc:creator>
  <cp:lastModifiedBy>Vítězslav Ilko</cp:lastModifiedBy>
  <cp:lastPrinted>2022-10-13T08:09:02Z</cp:lastPrinted>
  <dcterms:created xsi:type="dcterms:W3CDTF">2009-04-08T07:15:50Z</dcterms:created>
  <dcterms:modified xsi:type="dcterms:W3CDTF">2022-10-13T08:36:08Z</dcterms:modified>
</cp:coreProperties>
</file>